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85" windowWidth="28380" windowHeight="122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75" i="1"/>
  <c r="G74"/>
  <c r="G73"/>
  <c r="G72"/>
  <c r="G71"/>
  <c r="G70"/>
  <c r="G69"/>
  <c r="G68"/>
  <c r="E64"/>
  <c r="G64" s="1"/>
  <c r="I64" s="1"/>
  <c r="K64" s="1"/>
  <c r="M64" s="1"/>
  <c r="O64" s="1"/>
  <c r="Q64" s="1"/>
  <c r="S64" s="1"/>
  <c r="U64" s="1"/>
  <c r="W64" s="1"/>
  <c r="Y64" s="1"/>
  <c r="AA64" s="1"/>
  <c r="AC64" s="1"/>
  <c r="AE64" s="1"/>
  <c r="AG64" s="1"/>
  <c r="AI64" s="1"/>
  <c r="AK64" s="1"/>
  <c r="AM64" s="1"/>
  <c r="AO64" s="1"/>
  <c r="AQ64" s="1"/>
  <c r="E63"/>
  <c r="G63" s="1"/>
  <c r="I63" s="1"/>
  <c r="K63" s="1"/>
  <c r="M63" s="1"/>
  <c r="O63" s="1"/>
  <c r="Q63" s="1"/>
  <c r="S63" s="1"/>
  <c r="U63" s="1"/>
  <c r="W63" s="1"/>
  <c r="Y63" s="1"/>
  <c r="AA63" s="1"/>
  <c r="AC63" s="1"/>
  <c r="AE63" s="1"/>
  <c r="AG63" s="1"/>
  <c r="AI63" s="1"/>
  <c r="AK63" s="1"/>
  <c r="AM63" s="1"/>
  <c r="AO63" s="1"/>
  <c r="AQ63" s="1"/>
  <c r="E62"/>
  <c r="G62" s="1"/>
  <c r="I62" s="1"/>
  <c r="K62" s="1"/>
  <c r="M62" s="1"/>
  <c r="O62" s="1"/>
  <c r="Q62" s="1"/>
  <c r="S62" s="1"/>
  <c r="U62" s="1"/>
  <c r="W62" s="1"/>
  <c r="Y62" s="1"/>
  <c r="AA62" s="1"/>
  <c r="AC62" s="1"/>
  <c r="AE62" s="1"/>
  <c r="AG62" s="1"/>
  <c r="AI62" s="1"/>
  <c r="AK62" s="1"/>
  <c r="AM62" s="1"/>
  <c r="AO62" s="1"/>
  <c r="AQ62" s="1"/>
  <c r="E61"/>
  <c r="G61" s="1"/>
  <c r="I61" s="1"/>
  <c r="K61" s="1"/>
  <c r="M61" s="1"/>
  <c r="O61" s="1"/>
  <c r="Q61" s="1"/>
  <c r="S61" s="1"/>
  <c r="U61" s="1"/>
  <c r="W61" s="1"/>
  <c r="Y61" s="1"/>
  <c r="AA61" s="1"/>
  <c r="AC61" s="1"/>
  <c r="AE61" s="1"/>
  <c r="AG61" s="1"/>
  <c r="AI61" s="1"/>
  <c r="AK61" s="1"/>
  <c r="AM61" s="1"/>
  <c r="AO61" s="1"/>
  <c r="AQ61" s="1"/>
  <c r="E60"/>
  <c r="G60" s="1"/>
  <c r="I60" s="1"/>
  <c r="K60" s="1"/>
  <c r="M60" s="1"/>
  <c r="O60" s="1"/>
  <c r="Q60" s="1"/>
  <c r="S60" s="1"/>
  <c r="U60" s="1"/>
  <c r="W60" s="1"/>
  <c r="Y60" s="1"/>
  <c r="AA60" s="1"/>
  <c r="AC60" s="1"/>
  <c r="AE60" s="1"/>
  <c r="AG60" s="1"/>
  <c r="AI60" s="1"/>
  <c r="AK60" s="1"/>
  <c r="AM60" s="1"/>
  <c r="AO60" s="1"/>
  <c r="AQ60" s="1"/>
  <c r="E59"/>
  <c r="G59" s="1"/>
  <c r="I59" s="1"/>
  <c r="K59" s="1"/>
  <c r="M59" s="1"/>
  <c r="O59" s="1"/>
  <c r="Q59" s="1"/>
  <c r="S59" s="1"/>
  <c r="U59" s="1"/>
  <c r="W59" s="1"/>
  <c r="Y59" s="1"/>
  <c r="AA59" s="1"/>
  <c r="AC59" s="1"/>
  <c r="AE59" s="1"/>
  <c r="AG59" s="1"/>
  <c r="AI59" s="1"/>
  <c r="AK59" s="1"/>
  <c r="AM59" s="1"/>
  <c r="AO59" s="1"/>
  <c r="AQ59" s="1"/>
  <c r="E58"/>
  <c r="G58" s="1"/>
  <c r="I58" s="1"/>
  <c r="K58" s="1"/>
  <c r="M58" s="1"/>
  <c r="O58" s="1"/>
  <c r="Q58" s="1"/>
  <c r="S58" s="1"/>
  <c r="U58" s="1"/>
  <c r="W58" s="1"/>
  <c r="Y58" s="1"/>
  <c r="AA58" s="1"/>
  <c r="AC58" s="1"/>
  <c r="AE58" s="1"/>
  <c r="AG58" s="1"/>
  <c r="AI58" s="1"/>
  <c r="AK58" s="1"/>
  <c r="AM58" s="1"/>
  <c r="AO58" s="1"/>
  <c r="AQ58" s="1"/>
  <c r="E57"/>
  <c r="G57" s="1"/>
  <c r="I57" s="1"/>
  <c r="K57" s="1"/>
  <c r="M57" s="1"/>
  <c r="O57" s="1"/>
  <c r="Q57" s="1"/>
  <c r="S57" s="1"/>
  <c r="U57" s="1"/>
  <c r="W57" s="1"/>
  <c r="Y57" s="1"/>
  <c r="AA57" s="1"/>
  <c r="AC57" s="1"/>
  <c r="AE57" s="1"/>
  <c r="AG57" s="1"/>
  <c r="AI57" s="1"/>
  <c r="AK57" s="1"/>
  <c r="AM57" s="1"/>
  <c r="AO57" s="1"/>
  <c r="AQ57" s="1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W18"/>
  <c r="W26" s="1"/>
  <c r="W27" s="1"/>
  <c r="V18"/>
  <c r="V26" s="1"/>
  <c r="V27" s="1"/>
  <c r="U18"/>
  <c r="U26" s="1"/>
  <c r="U27" s="1"/>
  <c r="T18"/>
  <c r="T26" s="1"/>
  <c r="T27" s="1"/>
  <c r="S18"/>
  <c r="S26" s="1"/>
  <c r="S27" s="1"/>
  <c r="R18"/>
  <c r="R26" s="1"/>
  <c r="R27" s="1"/>
  <c r="Q18"/>
  <c r="Q26" s="1"/>
  <c r="Q27" s="1"/>
  <c r="P18"/>
  <c r="P26" s="1"/>
  <c r="P27" s="1"/>
  <c r="O18"/>
  <c r="O26" s="1"/>
  <c r="O27" s="1"/>
  <c r="N18"/>
  <c r="N26" s="1"/>
  <c r="N27" s="1"/>
  <c r="M18"/>
  <c r="M26" s="1"/>
  <c r="M27" s="1"/>
  <c r="L18"/>
  <c r="L26" s="1"/>
  <c r="L27" s="1"/>
  <c r="K18"/>
  <c r="K26" s="1"/>
  <c r="K27" s="1"/>
  <c r="J18"/>
  <c r="J26" s="1"/>
  <c r="J27" s="1"/>
  <c r="I18"/>
  <c r="I26" s="1"/>
  <c r="I27" s="1"/>
  <c r="H18"/>
  <c r="H26" s="1"/>
  <c r="H27" s="1"/>
  <c r="G18"/>
  <c r="G26" s="1"/>
  <c r="G27" s="1"/>
  <c r="F18"/>
  <c r="F26" s="1"/>
  <c r="F27" s="1"/>
  <c r="E18"/>
  <c r="E26" s="1"/>
  <c r="E27" s="1"/>
  <c r="D18"/>
  <c r="D26" s="1"/>
  <c r="D27" s="1"/>
  <c r="C18"/>
  <c r="C26" s="1"/>
  <c r="C27" s="1"/>
  <c r="F38" l="1"/>
  <c r="F36"/>
  <c r="F34"/>
  <c r="F32"/>
  <c r="F37"/>
  <c r="F35"/>
  <c r="F33"/>
  <c r="F31"/>
  <c r="J38"/>
  <c r="J36"/>
  <c r="J34"/>
  <c r="J32"/>
  <c r="J37"/>
  <c r="J35"/>
  <c r="J33"/>
  <c r="J31"/>
  <c r="N38"/>
  <c r="N36"/>
  <c r="N34"/>
  <c r="N32"/>
  <c r="N37"/>
  <c r="N35"/>
  <c r="N33"/>
  <c r="N31"/>
  <c r="R38"/>
  <c r="R36"/>
  <c r="R34"/>
  <c r="R32"/>
  <c r="R37"/>
  <c r="R35"/>
  <c r="R33"/>
  <c r="R31"/>
  <c r="V38"/>
  <c r="V36"/>
  <c r="V34"/>
  <c r="V32"/>
  <c r="V37"/>
  <c r="V35"/>
  <c r="V33"/>
  <c r="V31"/>
  <c r="E37"/>
  <c r="E35"/>
  <c r="E33"/>
  <c r="E31"/>
  <c r="E38"/>
  <c r="E36"/>
  <c r="E34"/>
  <c r="E32"/>
  <c r="I37"/>
  <c r="I35"/>
  <c r="I33"/>
  <c r="I31"/>
  <c r="I38"/>
  <c r="I36"/>
  <c r="I34"/>
  <c r="I32"/>
  <c r="M37"/>
  <c r="M35"/>
  <c r="M33"/>
  <c r="M31"/>
  <c r="M38"/>
  <c r="M36"/>
  <c r="M34"/>
  <c r="M32"/>
  <c r="Q37"/>
  <c r="Q35"/>
  <c r="Q33"/>
  <c r="Q31"/>
  <c r="Q38"/>
  <c r="Q36"/>
  <c r="Q34"/>
  <c r="Q32"/>
  <c r="U37"/>
  <c r="U35"/>
  <c r="U33"/>
  <c r="U31"/>
  <c r="U38"/>
  <c r="U36"/>
  <c r="U34"/>
  <c r="U32"/>
  <c r="D37"/>
  <c r="D35"/>
  <c r="D33"/>
  <c r="D31"/>
  <c r="D38"/>
  <c r="D36"/>
  <c r="D34"/>
  <c r="D32"/>
  <c r="H37"/>
  <c r="H35"/>
  <c r="H33"/>
  <c r="H31"/>
  <c r="H38"/>
  <c r="H36"/>
  <c r="H34"/>
  <c r="H32"/>
  <c r="L37"/>
  <c r="L35"/>
  <c r="L33"/>
  <c r="L31"/>
  <c r="L38"/>
  <c r="L36"/>
  <c r="L34"/>
  <c r="L32"/>
  <c r="P37"/>
  <c r="P35"/>
  <c r="P33"/>
  <c r="P31"/>
  <c r="P38"/>
  <c r="P36"/>
  <c r="P34"/>
  <c r="P32"/>
  <c r="T37"/>
  <c r="T35"/>
  <c r="T33"/>
  <c r="T31"/>
  <c r="T38"/>
  <c r="T36"/>
  <c r="T34"/>
  <c r="T32"/>
  <c r="C38"/>
  <c r="C36"/>
  <c r="C34"/>
  <c r="C32"/>
  <c r="C37"/>
  <c r="C35"/>
  <c r="C33"/>
  <c r="C31"/>
  <c r="G38"/>
  <c r="G36"/>
  <c r="G34"/>
  <c r="G32"/>
  <c r="G37"/>
  <c r="G35"/>
  <c r="G33"/>
  <c r="G31"/>
  <c r="K38"/>
  <c r="K36"/>
  <c r="K34"/>
  <c r="K32"/>
  <c r="K37"/>
  <c r="K35"/>
  <c r="K33"/>
  <c r="K31"/>
  <c r="O38"/>
  <c r="O36"/>
  <c r="O34"/>
  <c r="O32"/>
  <c r="O37"/>
  <c r="O35"/>
  <c r="O33"/>
  <c r="O31"/>
  <c r="S38"/>
  <c r="S36"/>
  <c r="S34"/>
  <c r="S32"/>
  <c r="S37"/>
  <c r="S35"/>
  <c r="S33"/>
  <c r="S31"/>
  <c r="W38"/>
  <c r="W36"/>
  <c r="W34"/>
  <c r="W32"/>
  <c r="W37"/>
  <c r="W35"/>
  <c r="W33"/>
  <c r="W31"/>
  <c r="X37" l="1"/>
  <c r="X38"/>
  <c r="X35"/>
  <c r="X36"/>
  <c r="X33"/>
  <c r="X34"/>
  <c r="X31"/>
  <c r="C41"/>
  <c r="W41"/>
  <c r="S41"/>
  <c r="O41"/>
  <c r="K41"/>
  <c r="G41"/>
  <c r="X32"/>
  <c r="T41"/>
  <c r="P41"/>
  <c r="L41"/>
  <c r="H41"/>
  <c r="D41"/>
  <c r="U41"/>
  <c r="Q41"/>
  <c r="M41"/>
  <c r="I41"/>
  <c r="E41"/>
  <c r="V41"/>
  <c r="R41"/>
  <c r="N41"/>
  <c r="J41"/>
  <c r="F41"/>
  <c r="F52" l="1"/>
  <c r="F50"/>
  <c r="F48"/>
  <c r="F46"/>
  <c r="F51"/>
  <c r="F49"/>
  <c r="F47"/>
  <c r="F45"/>
  <c r="V52"/>
  <c r="V50"/>
  <c r="V48"/>
  <c r="V46"/>
  <c r="V51"/>
  <c r="V49"/>
  <c r="V47"/>
  <c r="V45"/>
  <c r="Q52"/>
  <c r="Q50"/>
  <c r="Q48"/>
  <c r="Q46"/>
  <c r="Q51"/>
  <c r="Q49"/>
  <c r="Q47"/>
  <c r="Q45"/>
  <c r="L51"/>
  <c r="L49"/>
  <c r="L47"/>
  <c r="L45"/>
  <c r="L52"/>
  <c r="L50"/>
  <c r="L48"/>
  <c r="L46"/>
  <c r="G51"/>
  <c r="G49"/>
  <c r="G47"/>
  <c r="G45"/>
  <c r="G52"/>
  <c r="G50"/>
  <c r="G48"/>
  <c r="G46"/>
  <c r="W51"/>
  <c r="W49"/>
  <c r="W47"/>
  <c r="W45"/>
  <c r="W52"/>
  <c r="W50"/>
  <c r="W48"/>
  <c r="W46"/>
  <c r="R52"/>
  <c r="R50"/>
  <c r="R48"/>
  <c r="R46"/>
  <c r="R51"/>
  <c r="R49"/>
  <c r="R47"/>
  <c r="R45"/>
  <c r="M52"/>
  <c r="M50"/>
  <c r="M48"/>
  <c r="M46"/>
  <c r="M51"/>
  <c r="M49"/>
  <c r="M47"/>
  <c r="M45"/>
  <c r="H51"/>
  <c r="H49"/>
  <c r="H47"/>
  <c r="H45"/>
  <c r="H52"/>
  <c r="H50"/>
  <c r="H48"/>
  <c r="H46"/>
  <c r="S51"/>
  <c r="S49"/>
  <c r="S47"/>
  <c r="S45"/>
  <c r="S52"/>
  <c r="S50"/>
  <c r="S48"/>
  <c r="S46"/>
  <c r="N52"/>
  <c r="N50"/>
  <c r="N48"/>
  <c r="N46"/>
  <c r="N51"/>
  <c r="N49"/>
  <c r="N47"/>
  <c r="N45"/>
  <c r="I52"/>
  <c r="I50"/>
  <c r="I48"/>
  <c r="I46"/>
  <c r="I51"/>
  <c r="I49"/>
  <c r="I47"/>
  <c r="I45"/>
  <c r="D51"/>
  <c r="D49"/>
  <c r="D47"/>
  <c r="D45"/>
  <c r="D52"/>
  <c r="D50"/>
  <c r="D48"/>
  <c r="D46"/>
  <c r="T51"/>
  <c r="T49"/>
  <c r="T47"/>
  <c r="T45"/>
  <c r="T52"/>
  <c r="T50"/>
  <c r="T48"/>
  <c r="T46"/>
  <c r="O51"/>
  <c r="O49"/>
  <c r="O47"/>
  <c r="O45"/>
  <c r="O52"/>
  <c r="O50"/>
  <c r="O48"/>
  <c r="O46"/>
  <c r="J52"/>
  <c r="J50"/>
  <c r="J48"/>
  <c r="J46"/>
  <c r="J51"/>
  <c r="J49"/>
  <c r="J47"/>
  <c r="J45"/>
  <c r="E52"/>
  <c r="E50"/>
  <c r="E48"/>
  <c r="E46"/>
  <c r="E51"/>
  <c r="E49"/>
  <c r="E47"/>
  <c r="E45"/>
  <c r="U52"/>
  <c r="U50"/>
  <c r="U48"/>
  <c r="U46"/>
  <c r="U51"/>
  <c r="U49"/>
  <c r="U47"/>
  <c r="U45"/>
  <c r="P51"/>
  <c r="P49"/>
  <c r="P47"/>
  <c r="P45"/>
  <c r="P52"/>
  <c r="P50"/>
  <c r="P48"/>
  <c r="P46"/>
  <c r="K51"/>
  <c r="K49"/>
  <c r="K47"/>
  <c r="K45"/>
  <c r="K52"/>
  <c r="K50"/>
  <c r="K48"/>
  <c r="K46"/>
  <c r="C51"/>
  <c r="X51" s="1"/>
  <c r="C49"/>
  <c r="X49" s="1"/>
  <c r="C47"/>
  <c r="X47" s="1"/>
  <c r="C45"/>
  <c r="X45" s="1"/>
  <c r="C52"/>
  <c r="X52" s="1"/>
  <c r="C50"/>
  <c r="X50" s="1"/>
  <c r="C48"/>
  <c r="X48" s="1"/>
  <c r="C46"/>
  <c r="X46" s="1"/>
</calcChain>
</file>

<file path=xl/sharedStrings.xml><?xml version="1.0" encoding="utf-8"?>
<sst xmlns="http://schemas.openxmlformats.org/spreadsheetml/2006/main" count="149" uniqueCount="69">
  <si>
    <t>1)</t>
  </si>
  <si>
    <t>Matrix of Responses of Alternatives on Objectives: (xij)</t>
  </si>
  <si>
    <t>Country risk</t>
  </si>
  <si>
    <t>Country sustainability</t>
  </si>
  <si>
    <t>Domestic economic variables</t>
  </si>
  <si>
    <t>Macroeconomic policy evaluation</t>
  </si>
  <si>
    <t>Balance of payments</t>
  </si>
  <si>
    <t>Social indicators</t>
  </si>
  <si>
    <t>Economic well-being/monetary indicators</t>
  </si>
  <si>
    <t>Foundational well-being/physical/environmental indicators</t>
  </si>
  <si>
    <t>Social/human</t>
  </si>
  <si>
    <t>Max</t>
  </si>
  <si>
    <t>Min</t>
  </si>
  <si>
    <t>No.</t>
  </si>
  <si>
    <t>EU Baltic Sea region countries</t>
  </si>
  <si>
    <t>Gross domestic investment (% of GDP)</t>
  </si>
  <si>
    <t>GDP (PPP - US $,billions)</t>
  </si>
  <si>
    <t>Private consumption (% of GDP)</t>
  </si>
  <si>
    <t>Inflation (End of Year Change %)</t>
  </si>
  <si>
    <t>Real effective exchange rate</t>
  </si>
  <si>
    <t>Current taxes on income, wealth, etc. (% of GDP)</t>
  </si>
  <si>
    <t>The current account balance (% of GDP - 3 year average)</t>
  </si>
  <si>
    <t>Balance of trade (mil.EUR)</t>
  </si>
  <si>
    <t>Exports of goods and services (% of GDP)</t>
  </si>
  <si>
    <t xml:space="preserve">Unemployment Rate (% of Labour Force)        </t>
  </si>
  <si>
    <t>Natural population change</t>
  </si>
  <si>
    <t>Employment (annual averages)</t>
  </si>
  <si>
    <t>Public debt (% GDP)</t>
  </si>
  <si>
    <t>Genuine Savings (% GNI)</t>
  </si>
  <si>
    <t>Employment rate (%)</t>
  </si>
  <si>
    <t>Consumption (global hectares)</t>
  </si>
  <si>
    <t>Renewable Water Resources (annual withdrawals % renewables)</t>
  </si>
  <si>
    <t>Air Quality (SO2 emissions)</t>
  </si>
  <si>
    <t>Healthy life (years)</t>
  </si>
  <si>
    <t>Education (enrolment rate %)</t>
  </si>
  <si>
    <t>Gender Equality (gender gap index)</t>
  </si>
  <si>
    <t>Denmark</t>
  </si>
  <si>
    <t>Estonia</t>
  </si>
  <si>
    <t>Finland</t>
  </si>
  <si>
    <t>Germany</t>
  </si>
  <si>
    <t>Latvia</t>
  </si>
  <si>
    <t>Lithuania</t>
  </si>
  <si>
    <t>Poland</t>
  </si>
  <si>
    <t>Sweden</t>
  </si>
  <si>
    <t>2)</t>
  </si>
  <si>
    <t>Sum of squares and their square roots</t>
  </si>
  <si>
    <t>∑</t>
  </si>
  <si>
    <t>root</t>
  </si>
  <si>
    <t>3)</t>
  </si>
  <si>
    <t>Objectives divided by their square roots and MOORA</t>
  </si>
  <si>
    <t>sum</t>
  </si>
  <si>
    <t>rank</t>
  </si>
  <si>
    <t>4)</t>
  </si>
  <si>
    <t>Reference Point Theory with Ratios: co-ordinates of the reference point equal to the maximal objective values</t>
  </si>
  <si>
    <r>
      <t>r</t>
    </r>
    <r>
      <rPr>
        <sz val="8"/>
        <color theme="1"/>
        <rFont val="Arial"/>
        <family val="2"/>
        <charset val="186"/>
      </rPr>
      <t>i</t>
    </r>
  </si>
  <si>
    <t>5)</t>
  </si>
  <si>
    <t>Reference Point Theory: Deviations from the reference point</t>
  </si>
  <si>
    <t>max</t>
  </si>
  <si>
    <t>rank/min</t>
  </si>
  <si>
    <t>6)</t>
  </si>
  <si>
    <t>The Full Multiplicative Form</t>
  </si>
  <si>
    <t>Result</t>
  </si>
  <si>
    <t>7)</t>
  </si>
  <si>
    <t>The reaction on countries' position after the MULTIMOORA approach</t>
  </si>
  <si>
    <t>Country</t>
  </si>
  <si>
    <t>MOORA Ratio system</t>
  </si>
  <si>
    <t>MOORA Reference Point</t>
  </si>
  <si>
    <t>Multiplicative form</t>
  </si>
  <si>
    <t>MULTIMOORA</t>
  </si>
</sst>
</file>

<file path=xl/styles.xml><?xml version="1.0" encoding="utf-8"?>
<styleSheet xmlns="http://schemas.openxmlformats.org/spreadsheetml/2006/main">
  <numFmts count="1">
    <numFmt numFmtId="164" formatCode="#,##0.0000"/>
  </numFmts>
  <fonts count="5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4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4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4" fontId="1" fillId="12" borderId="7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164" fontId="2" fillId="2" borderId="6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2" fillId="2" borderId="11" xfId="0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75"/>
  <sheetViews>
    <sheetView showGridLines="0" tabSelected="1" workbookViewId="0">
      <selection activeCell="B1" sqref="B1"/>
    </sheetView>
  </sheetViews>
  <sheetFormatPr defaultColWidth="8" defaultRowHeight="15"/>
  <cols>
    <col min="1" max="1" width="3.42578125" style="41" customWidth="1"/>
    <col min="2" max="2" width="13.7109375" style="30" customWidth="1"/>
    <col min="3" max="3" width="18.5703125" customWidth="1"/>
    <col min="4" max="4" width="18.5703125" style="30" customWidth="1"/>
    <col min="5" max="5" width="15.5703125" style="30" customWidth="1"/>
    <col min="6" max="23" width="18.5703125" style="30" customWidth="1"/>
    <col min="24" max="24" width="9.28515625" style="30" bestFit="1" customWidth="1"/>
    <col min="25" max="25" width="19.140625" style="30" bestFit="1" customWidth="1"/>
    <col min="26" max="26" width="8.140625" style="30" bestFit="1" customWidth="1"/>
    <col min="27" max="27" width="16.7109375" style="30" bestFit="1" customWidth="1"/>
    <col min="28" max="28" width="8.140625" style="30" bestFit="1" customWidth="1"/>
    <col min="29" max="29" width="18.28515625" style="30" bestFit="1" customWidth="1"/>
    <col min="30" max="30" width="8.140625" style="30" bestFit="1" customWidth="1"/>
    <col min="31" max="31" width="19.140625" style="30" bestFit="1" customWidth="1"/>
    <col min="32" max="32" width="8.140625" style="30" bestFit="1" customWidth="1"/>
    <col min="33" max="33" width="19.140625" style="30" bestFit="1" customWidth="1"/>
    <col min="34" max="34" width="8.140625" style="30" bestFit="1" customWidth="1"/>
    <col min="35" max="35" width="20.28515625" style="30" bestFit="1" customWidth="1"/>
    <col min="36" max="36" width="8.140625" style="30" bestFit="1" customWidth="1"/>
    <col min="37" max="37" width="22.85546875" style="30" bestFit="1" customWidth="1"/>
    <col min="38" max="38" width="8.140625" style="30" bestFit="1" customWidth="1"/>
    <col min="39" max="39" width="23.7109375" style="30" bestFit="1" customWidth="1"/>
    <col min="40" max="40" width="8.140625" style="30" bestFit="1" customWidth="1"/>
    <col min="41" max="41" width="26.42578125" style="30" bestFit="1" customWidth="1"/>
    <col min="42" max="42" width="8.140625" style="30" bestFit="1" customWidth="1"/>
    <col min="43" max="43" width="27.5703125" style="30" bestFit="1" customWidth="1"/>
    <col min="44" max="16384" width="8" style="30"/>
  </cols>
  <sheetData>
    <row r="1" spans="1:23" s="2" customFormat="1" ht="12">
      <c r="A1" s="1" t="s">
        <v>0</v>
      </c>
      <c r="B1" s="2" t="s">
        <v>1</v>
      </c>
    </row>
    <row r="2" spans="1:23" s="2" customFormat="1" ht="12">
      <c r="A2" s="3"/>
      <c r="B2" s="4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3</v>
      </c>
      <c r="P2" s="6"/>
      <c r="Q2" s="6"/>
      <c r="R2" s="6"/>
      <c r="S2" s="6"/>
      <c r="T2" s="6"/>
      <c r="U2" s="6"/>
      <c r="V2" s="6"/>
      <c r="W2" s="6"/>
    </row>
    <row r="3" spans="1:23" ht="12">
      <c r="A3" s="7"/>
      <c r="B3" s="8"/>
      <c r="C3" s="9" t="s">
        <v>4</v>
      </c>
      <c r="D3" s="10"/>
      <c r="E3" s="11"/>
      <c r="F3" s="12" t="s">
        <v>5</v>
      </c>
      <c r="G3" s="13"/>
      <c r="H3" s="14"/>
      <c r="I3" s="15" t="s">
        <v>6</v>
      </c>
      <c r="J3" s="16"/>
      <c r="K3" s="17"/>
      <c r="L3" s="18" t="s">
        <v>7</v>
      </c>
      <c r="M3" s="19"/>
      <c r="N3" s="20"/>
      <c r="O3" s="21" t="s">
        <v>8</v>
      </c>
      <c r="P3" s="22"/>
      <c r="Q3" s="23"/>
      <c r="R3" s="24" t="s">
        <v>9</v>
      </c>
      <c r="S3" s="25"/>
      <c r="T3" s="26"/>
      <c r="U3" s="27" t="s">
        <v>10</v>
      </c>
      <c r="V3" s="28"/>
      <c r="W3" s="29"/>
    </row>
    <row r="4" spans="1:23" ht="12">
      <c r="A4" s="7"/>
      <c r="B4" s="8"/>
      <c r="C4" s="31">
        <v>1</v>
      </c>
      <c r="D4" s="31">
        <v>2</v>
      </c>
      <c r="E4" s="31">
        <v>3</v>
      </c>
      <c r="F4" s="32">
        <v>4</v>
      </c>
      <c r="G4" s="32">
        <v>5</v>
      </c>
      <c r="H4" s="32">
        <v>6</v>
      </c>
      <c r="I4" s="33">
        <v>7</v>
      </c>
      <c r="J4" s="33">
        <v>8</v>
      </c>
      <c r="K4" s="33">
        <v>9</v>
      </c>
      <c r="L4" s="34">
        <v>10</v>
      </c>
      <c r="M4" s="34">
        <v>11</v>
      </c>
      <c r="N4" s="34">
        <v>12</v>
      </c>
      <c r="O4" s="35">
        <v>13</v>
      </c>
      <c r="P4" s="35">
        <v>14</v>
      </c>
      <c r="Q4" s="35">
        <v>15</v>
      </c>
      <c r="R4" s="36">
        <v>16</v>
      </c>
      <c r="S4" s="36">
        <v>17</v>
      </c>
      <c r="T4" s="36">
        <v>18</v>
      </c>
      <c r="U4" s="37">
        <v>19</v>
      </c>
      <c r="V4" s="37">
        <v>20</v>
      </c>
      <c r="W4" s="37">
        <v>21</v>
      </c>
    </row>
    <row r="5" spans="1:23" ht="12">
      <c r="A5" s="7"/>
      <c r="B5" s="8"/>
      <c r="C5" s="31" t="s">
        <v>11</v>
      </c>
      <c r="D5" s="31" t="s">
        <v>11</v>
      </c>
      <c r="E5" s="31" t="s">
        <v>11</v>
      </c>
      <c r="F5" s="32" t="s">
        <v>12</v>
      </c>
      <c r="G5" s="32" t="s">
        <v>12</v>
      </c>
      <c r="H5" s="32" t="s">
        <v>12</v>
      </c>
      <c r="I5" s="33" t="s">
        <v>11</v>
      </c>
      <c r="J5" s="33" t="s">
        <v>11</v>
      </c>
      <c r="K5" s="33" t="s">
        <v>11</v>
      </c>
      <c r="L5" s="34" t="s">
        <v>12</v>
      </c>
      <c r="M5" s="34" t="s">
        <v>11</v>
      </c>
      <c r="N5" s="34" t="s">
        <v>11</v>
      </c>
      <c r="O5" s="35" t="s">
        <v>12</v>
      </c>
      <c r="P5" s="35" t="s">
        <v>11</v>
      </c>
      <c r="Q5" s="35" t="s">
        <v>11</v>
      </c>
      <c r="R5" s="36" t="s">
        <v>12</v>
      </c>
      <c r="S5" s="36" t="s">
        <v>11</v>
      </c>
      <c r="T5" s="36" t="s">
        <v>11</v>
      </c>
      <c r="U5" s="37" t="s">
        <v>11</v>
      </c>
      <c r="V5" s="37" t="s">
        <v>11</v>
      </c>
      <c r="W5" s="37" t="s">
        <v>11</v>
      </c>
    </row>
    <row r="6" spans="1:23" s="41" customFormat="1" ht="48">
      <c r="A6" s="38" t="s">
        <v>13</v>
      </c>
      <c r="B6" s="39" t="s">
        <v>14</v>
      </c>
      <c r="C6" s="40" t="s">
        <v>15</v>
      </c>
      <c r="D6" s="40" t="s">
        <v>16</v>
      </c>
      <c r="E6" s="40" t="s">
        <v>17</v>
      </c>
      <c r="F6" s="40" t="s">
        <v>18</v>
      </c>
      <c r="G6" s="40" t="s">
        <v>19</v>
      </c>
      <c r="H6" s="40" t="s">
        <v>20</v>
      </c>
      <c r="I6" s="40" t="s">
        <v>21</v>
      </c>
      <c r="J6" s="40" t="s">
        <v>22</v>
      </c>
      <c r="K6" s="40" t="s">
        <v>23</v>
      </c>
      <c r="L6" s="40" t="s">
        <v>24</v>
      </c>
      <c r="M6" s="40" t="s">
        <v>25</v>
      </c>
      <c r="N6" s="40" t="s">
        <v>26</v>
      </c>
      <c r="O6" s="40" t="s">
        <v>27</v>
      </c>
      <c r="P6" s="40" t="s">
        <v>28</v>
      </c>
      <c r="Q6" s="40" t="s">
        <v>29</v>
      </c>
      <c r="R6" s="40" t="s">
        <v>30</v>
      </c>
      <c r="S6" s="40" t="s">
        <v>31</v>
      </c>
      <c r="T6" s="40" t="s">
        <v>32</v>
      </c>
      <c r="U6" s="40" t="s">
        <v>33</v>
      </c>
      <c r="V6" s="40" t="s">
        <v>34</v>
      </c>
      <c r="W6" s="40" t="s">
        <v>35</v>
      </c>
    </row>
    <row r="7" spans="1:23" ht="12">
      <c r="A7" s="42">
        <v>1</v>
      </c>
      <c r="B7" s="43" t="s">
        <v>36</v>
      </c>
      <c r="C7" s="44">
        <v>17.318999999999999</v>
      </c>
      <c r="D7" s="44">
        <v>210.14699999999999</v>
      </c>
      <c r="E7" s="44">
        <v>49.5</v>
      </c>
      <c r="F7" s="44">
        <v>1.964</v>
      </c>
      <c r="G7" s="44">
        <v>96.2</v>
      </c>
      <c r="H7" s="44">
        <v>30.4</v>
      </c>
      <c r="I7" s="44">
        <v>5.6</v>
      </c>
      <c r="J7" s="44">
        <v>585.4</v>
      </c>
      <c r="K7" s="44">
        <v>54.5</v>
      </c>
      <c r="L7" s="44">
        <v>7.55</v>
      </c>
      <c r="M7" s="44">
        <v>1</v>
      </c>
      <c r="N7" s="44">
        <v>2688.6</v>
      </c>
      <c r="O7" s="44">
        <v>46.427</v>
      </c>
      <c r="P7" s="44">
        <v>13.881023078548179</v>
      </c>
      <c r="Q7" s="44">
        <v>6.1280000000000001</v>
      </c>
      <c r="R7" s="44">
        <v>5.7169851461772208</v>
      </c>
      <c r="S7" s="44">
        <v>10.75</v>
      </c>
      <c r="T7" s="44">
        <v>67.334985279999998</v>
      </c>
      <c r="U7" s="44">
        <v>72.368286445012785</v>
      </c>
      <c r="V7" s="44">
        <v>99.1</v>
      </c>
      <c r="W7" s="44">
        <v>0.77780000000000005</v>
      </c>
    </row>
    <row r="8" spans="1:23" ht="12">
      <c r="A8" s="45">
        <v>2</v>
      </c>
      <c r="B8" s="46" t="s">
        <v>37</v>
      </c>
      <c r="C8" s="47">
        <v>27.629000000000001</v>
      </c>
      <c r="D8" s="47">
        <v>29.088000000000001</v>
      </c>
      <c r="E8" s="47">
        <v>51.8</v>
      </c>
      <c r="F8" s="47">
        <v>3.76</v>
      </c>
      <c r="G8" s="47">
        <v>111.3</v>
      </c>
      <c r="H8" s="47">
        <v>7</v>
      </c>
      <c r="I8" s="47">
        <v>1.3</v>
      </c>
      <c r="J8" s="47">
        <v>-203.5</v>
      </c>
      <c r="K8" s="47">
        <v>92.5</v>
      </c>
      <c r="L8" s="47">
        <v>9.7669999999999995</v>
      </c>
      <c r="M8" s="47">
        <v>-1.1000000000000001</v>
      </c>
      <c r="N8" s="47">
        <v>624.4</v>
      </c>
      <c r="O8" s="47">
        <v>6.0430000000000001</v>
      </c>
      <c r="P8" s="47">
        <v>15.621810981272899</v>
      </c>
      <c r="Q8" s="47">
        <v>12.476000000000001</v>
      </c>
      <c r="R8" s="47">
        <v>2.8004588647399395</v>
      </c>
      <c r="S8" s="47">
        <v>14.02</v>
      </c>
      <c r="T8" s="47">
        <v>8.4177474169999993</v>
      </c>
      <c r="U8" s="47">
        <v>67.813186813186817</v>
      </c>
      <c r="V8" s="47">
        <v>89.5</v>
      </c>
      <c r="W8" s="47">
        <v>0.69830000000000003</v>
      </c>
    </row>
    <row r="9" spans="1:23" ht="12">
      <c r="A9" s="45">
        <v>3</v>
      </c>
      <c r="B9" s="46" t="s">
        <v>38</v>
      </c>
      <c r="C9" s="47">
        <v>18.739999999999998</v>
      </c>
      <c r="D9" s="47">
        <v>197.476</v>
      </c>
      <c r="E9" s="47">
        <v>56.3</v>
      </c>
      <c r="F9" s="47">
        <v>3.452</v>
      </c>
      <c r="G9" s="47">
        <v>95</v>
      </c>
      <c r="H9" s="47">
        <v>15.9</v>
      </c>
      <c r="I9" s="47">
        <v>-0.6</v>
      </c>
      <c r="J9" s="47">
        <v>-527.9</v>
      </c>
      <c r="K9" s="47">
        <v>39.700000000000003</v>
      </c>
      <c r="L9" s="47">
        <v>7.6829999999999998</v>
      </c>
      <c r="M9" s="47">
        <v>1.4</v>
      </c>
      <c r="N9" s="47">
        <v>2483.1999999999998</v>
      </c>
      <c r="O9" s="47">
        <v>48.561999999999998</v>
      </c>
      <c r="P9" s="47">
        <v>9.7381200967026889</v>
      </c>
      <c r="Q9" s="47">
        <v>7.7750000000000004</v>
      </c>
      <c r="R9" s="47">
        <v>2.0566547569906906</v>
      </c>
      <c r="S9" s="47">
        <v>1.4850000000000001</v>
      </c>
      <c r="T9" s="47">
        <v>48.655138569999998</v>
      </c>
      <c r="U9" s="47">
        <v>72.36317780580076</v>
      </c>
      <c r="V9" s="47">
        <v>100.5292</v>
      </c>
      <c r="W9" s="47">
        <v>0.83830000000000005</v>
      </c>
    </row>
    <row r="10" spans="1:23" ht="12">
      <c r="A10" s="45">
        <v>4</v>
      </c>
      <c r="B10" s="46" t="s">
        <v>39</v>
      </c>
      <c r="C10" s="47">
        <v>17.219000000000001</v>
      </c>
      <c r="D10" s="47">
        <v>3197.07</v>
      </c>
      <c r="E10" s="47">
        <v>57.6</v>
      </c>
      <c r="F10" s="47">
        <v>2.044</v>
      </c>
      <c r="G10" s="47">
        <v>93.7</v>
      </c>
      <c r="H10" s="47">
        <v>12.1</v>
      </c>
      <c r="I10" s="47">
        <v>6.5</v>
      </c>
      <c r="J10" s="47">
        <v>16097.6</v>
      </c>
      <c r="K10" s="47">
        <v>51.6</v>
      </c>
      <c r="L10" s="47">
        <v>5.4580000000000002</v>
      </c>
      <c r="M10" s="47">
        <v>-2.2999999999999998</v>
      </c>
      <c r="N10" s="47">
        <v>40062.1</v>
      </c>
      <c r="O10" s="47">
        <v>81.506</v>
      </c>
      <c r="P10" s="47">
        <v>13.173324088758855</v>
      </c>
      <c r="Q10" s="47">
        <v>5.9829999999999997</v>
      </c>
      <c r="R10" s="47">
        <v>2.0771562108596595</v>
      </c>
      <c r="S10" s="47">
        <v>20.97</v>
      </c>
      <c r="T10" s="47">
        <v>58.873398690000002</v>
      </c>
      <c r="U10" s="47">
        <v>73.275471698113208</v>
      </c>
      <c r="V10" s="47">
        <v>95.2</v>
      </c>
      <c r="W10" s="47">
        <v>0.75900000000000001</v>
      </c>
    </row>
    <row r="11" spans="1:23" ht="12">
      <c r="A11" s="45">
        <v>5</v>
      </c>
      <c r="B11" s="46" t="s">
        <v>40</v>
      </c>
      <c r="C11" s="47">
        <v>25.893999999999998</v>
      </c>
      <c r="D11" s="47">
        <v>37.271999999999998</v>
      </c>
      <c r="E11" s="47">
        <v>62.1</v>
      </c>
      <c r="F11" s="47">
        <v>1.5980000000000001</v>
      </c>
      <c r="G11" s="47">
        <v>116.1</v>
      </c>
      <c r="H11" s="47">
        <v>7.7</v>
      </c>
      <c r="I11" s="47">
        <v>-0.3</v>
      </c>
      <c r="J11" s="47">
        <v>-135.9</v>
      </c>
      <c r="K11" s="47">
        <v>61.1</v>
      </c>
      <c r="L11" s="47">
        <v>14.936</v>
      </c>
      <c r="M11" s="47">
        <v>-4.5</v>
      </c>
      <c r="N11" s="47">
        <v>885.6</v>
      </c>
      <c r="O11" s="47">
        <v>37.771000000000001</v>
      </c>
      <c r="P11" s="47">
        <v>10.528976348045004</v>
      </c>
      <c r="Q11" s="47">
        <v>15.631</v>
      </c>
      <c r="R11" s="47">
        <v>2.4708814166746498</v>
      </c>
      <c r="S11" s="47">
        <v>1.165</v>
      </c>
      <c r="T11" s="47">
        <v>74.406377579999997</v>
      </c>
      <c r="U11" s="47">
        <v>65.892957746478871</v>
      </c>
      <c r="V11" s="47">
        <v>82.383880000000005</v>
      </c>
      <c r="W11" s="47">
        <v>0.7399</v>
      </c>
    </row>
    <row r="12" spans="1:23" ht="12">
      <c r="A12" s="45">
        <v>6</v>
      </c>
      <c r="B12" s="46" t="s">
        <v>41</v>
      </c>
      <c r="C12" s="47">
        <v>17.099</v>
      </c>
      <c r="D12" s="47">
        <v>65.013999999999996</v>
      </c>
      <c r="E12" s="47">
        <v>64.2</v>
      </c>
      <c r="F12" s="47">
        <v>2.9249999999999998</v>
      </c>
      <c r="G12" s="47">
        <v>109.3</v>
      </c>
      <c r="H12" s="47">
        <v>4.9000000000000004</v>
      </c>
      <c r="I12" s="47">
        <v>-1.4</v>
      </c>
      <c r="J12" s="47">
        <v>40.299999999999997</v>
      </c>
      <c r="K12" s="47">
        <v>84.2</v>
      </c>
      <c r="L12" s="47">
        <v>13.246</v>
      </c>
      <c r="M12" s="47">
        <v>-3.5</v>
      </c>
      <c r="N12" s="47">
        <v>1278.5</v>
      </c>
      <c r="O12" s="47">
        <v>38.963999999999999</v>
      </c>
      <c r="P12" s="47">
        <v>10.358445038427716</v>
      </c>
      <c r="Q12" s="47">
        <v>15.5</v>
      </c>
      <c r="R12" s="47">
        <v>2.7957774341737003</v>
      </c>
      <c r="S12" s="47">
        <v>9.5500000000000007</v>
      </c>
      <c r="T12" s="47">
        <v>42.754195780000003</v>
      </c>
      <c r="U12" s="47">
        <v>64.777150916784208</v>
      </c>
      <c r="V12" s="47">
        <v>90.714960000000005</v>
      </c>
      <c r="W12" s="47">
        <v>0.71309999999999996</v>
      </c>
    </row>
    <row r="13" spans="1:23" ht="12">
      <c r="A13" s="45">
        <v>7</v>
      </c>
      <c r="B13" s="46" t="s">
        <v>42</v>
      </c>
      <c r="C13" s="47">
        <v>21.08</v>
      </c>
      <c r="D13" s="47">
        <v>800.93399999999997</v>
      </c>
      <c r="E13" s="47">
        <v>61.2</v>
      </c>
      <c r="F13" s="47">
        <v>2.4</v>
      </c>
      <c r="G13" s="47">
        <v>100.6</v>
      </c>
      <c r="H13" s="47">
        <v>7.2</v>
      </c>
      <c r="I13" s="47">
        <v>-4.5</v>
      </c>
      <c r="J13" s="47">
        <v>-788.2</v>
      </c>
      <c r="K13" s="47">
        <v>46.2</v>
      </c>
      <c r="L13" s="47">
        <v>10.347</v>
      </c>
      <c r="M13" s="47">
        <v>0</v>
      </c>
      <c r="N13" s="47">
        <v>15590.7</v>
      </c>
      <c r="O13" s="47">
        <v>55.387999999999998</v>
      </c>
      <c r="P13" s="47">
        <v>7.3685243503353721</v>
      </c>
      <c r="Q13" s="47">
        <v>9.6470000000000002</v>
      </c>
      <c r="R13" s="47">
        <v>1.9235950523351297</v>
      </c>
      <c r="S13" s="47">
        <v>19.399999999999999</v>
      </c>
      <c r="T13" s="47">
        <v>25.359306239999999</v>
      </c>
      <c r="U13" s="47">
        <v>67.445478723404264</v>
      </c>
      <c r="V13" s="47">
        <v>88</v>
      </c>
      <c r="W13" s="47">
        <v>0.70379999999999998</v>
      </c>
    </row>
    <row r="14" spans="1:23" ht="12">
      <c r="A14" s="48">
        <v>8</v>
      </c>
      <c r="B14" s="49" t="s">
        <v>43</v>
      </c>
      <c r="C14" s="50">
        <v>18.539000000000001</v>
      </c>
      <c r="D14" s="50">
        <v>392.95600000000002</v>
      </c>
      <c r="E14" s="50">
        <v>48.2</v>
      </c>
      <c r="F14" s="50">
        <v>1.038</v>
      </c>
      <c r="G14" s="50">
        <v>100.8</v>
      </c>
      <c r="H14" s="50">
        <v>18.3</v>
      </c>
      <c r="I14" s="50">
        <v>7</v>
      </c>
      <c r="J14" s="50">
        <v>459.9</v>
      </c>
      <c r="K14" s="50">
        <v>48.7</v>
      </c>
      <c r="L14" s="50">
        <v>7.9</v>
      </c>
      <c r="M14" s="50">
        <v>2.2000000000000002</v>
      </c>
      <c r="N14" s="50">
        <v>4657.1000000000004</v>
      </c>
      <c r="O14" s="50">
        <v>37.441000000000003</v>
      </c>
      <c r="P14" s="50">
        <v>17.037871559310325</v>
      </c>
      <c r="Q14" s="50">
        <v>7.4669999999999996</v>
      </c>
      <c r="R14" s="50">
        <v>2.7072834272996102</v>
      </c>
      <c r="S14" s="50">
        <v>1.5029999999999999</v>
      </c>
      <c r="T14" s="50">
        <v>66.097543880000003</v>
      </c>
      <c r="U14" s="50">
        <v>74.457354758961685</v>
      </c>
      <c r="V14" s="50">
        <v>92.775959999999998</v>
      </c>
      <c r="W14" s="50">
        <v>0.8044</v>
      </c>
    </row>
    <row r="15" spans="1:23">
      <c r="A15" s="30"/>
    </row>
    <row r="16" spans="1:23" ht="12">
      <c r="A16" s="1" t="s">
        <v>44</v>
      </c>
      <c r="B16" s="2" t="s">
        <v>45</v>
      </c>
      <c r="C16" s="30"/>
    </row>
    <row r="17" spans="1:25" s="52" customFormat="1" ht="12">
      <c r="A17" s="51"/>
      <c r="B17" s="51"/>
      <c r="C17" s="38">
        <v>1</v>
      </c>
      <c r="D17" s="38">
        <v>2</v>
      </c>
      <c r="E17" s="38">
        <v>3</v>
      </c>
      <c r="F17" s="38">
        <v>4</v>
      </c>
      <c r="G17" s="38">
        <v>5</v>
      </c>
      <c r="H17" s="38">
        <v>6</v>
      </c>
      <c r="I17" s="38">
        <v>7</v>
      </c>
      <c r="J17" s="38">
        <v>8</v>
      </c>
      <c r="K17" s="38">
        <v>9</v>
      </c>
      <c r="L17" s="38">
        <v>10</v>
      </c>
      <c r="M17" s="38">
        <v>11</v>
      </c>
      <c r="N17" s="38">
        <v>12</v>
      </c>
      <c r="O17" s="38">
        <v>13</v>
      </c>
      <c r="P17" s="38">
        <v>14</v>
      </c>
      <c r="Q17" s="38">
        <v>15</v>
      </c>
      <c r="R17" s="38">
        <v>16</v>
      </c>
      <c r="S17" s="38">
        <v>17</v>
      </c>
      <c r="T17" s="38">
        <v>18</v>
      </c>
      <c r="U17" s="38">
        <v>19</v>
      </c>
      <c r="V17" s="38">
        <v>20</v>
      </c>
      <c r="W17" s="38">
        <v>21</v>
      </c>
    </row>
    <row r="18" spans="1:25" ht="12">
      <c r="A18" s="45">
        <v>1</v>
      </c>
      <c r="B18" s="46" t="s">
        <v>36</v>
      </c>
      <c r="C18" s="47">
        <f>C7^2</f>
        <v>299.94776099999996</v>
      </c>
      <c r="D18" s="47">
        <f t="shared" ref="D18:W25" si="0">D7^2</f>
        <v>44161.761608999994</v>
      </c>
      <c r="E18" s="47">
        <f t="shared" si="0"/>
        <v>2450.25</v>
      </c>
      <c r="F18" s="47">
        <f t="shared" si="0"/>
        <v>3.8572959999999998</v>
      </c>
      <c r="G18" s="47">
        <f t="shared" si="0"/>
        <v>9254.44</v>
      </c>
      <c r="H18" s="47">
        <f t="shared" si="0"/>
        <v>924.16</v>
      </c>
      <c r="I18" s="47">
        <f t="shared" si="0"/>
        <v>31.359999999999996</v>
      </c>
      <c r="J18" s="47">
        <f t="shared" si="0"/>
        <v>342693.16</v>
      </c>
      <c r="K18" s="47">
        <f t="shared" si="0"/>
        <v>2970.25</v>
      </c>
      <c r="L18" s="47">
        <f t="shared" si="0"/>
        <v>57.002499999999998</v>
      </c>
      <c r="M18" s="47">
        <f t="shared" si="0"/>
        <v>1</v>
      </c>
      <c r="N18" s="47">
        <f t="shared" si="0"/>
        <v>7228569.96</v>
      </c>
      <c r="O18" s="47">
        <f t="shared" si="0"/>
        <v>2155.4663289999999</v>
      </c>
      <c r="P18" s="47">
        <f t="shared" si="0"/>
        <v>192.68280170718714</v>
      </c>
      <c r="Q18" s="47">
        <f t="shared" si="0"/>
        <v>37.552384000000004</v>
      </c>
      <c r="R18" s="47">
        <f t="shared" si="0"/>
        <v>32.68391916161098</v>
      </c>
      <c r="S18" s="47">
        <f t="shared" si="0"/>
        <v>115.5625</v>
      </c>
      <c r="T18" s="47">
        <f t="shared" si="0"/>
        <v>4534.0002426578167</v>
      </c>
      <c r="U18" s="47">
        <f t="shared" si="0"/>
        <v>5237.1688829874211</v>
      </c>
      <c r="V18" s="47">
        <f t="shared" si="0"/>
        <v>9820.81</v>
      </c>
      <c r="W18" s="47">
        <f t="shared" si="0"/>
        <v>0.60497284000000007</v>
      </c>
    </row>
    <row r="19" spans="1:25" ht="12">
      <c r="A19" s="45">
        <v>2</v>
      </c>
      <c r="B19" s="46" t="s">
        <v>37</v>
      </c>
      <c r="C19" s="47">
        <f t="shared" ref="C19:O24" si="1">C8^2</f>
        <v>763.36164100000008</v>
      </c>
      <c r="D19" s="47">
        <f t="shared" si="1"/>
        <v>846.11174400000004</v>
      </c>
      <c r="E19" s="47">
        <f t="shared" si="1"/>
        <v>2683.24</v>
      </c>
      <c r="F19" s="47">
        <f t="shared" si="1"/>
        <v>14.137599999999999</v>
      </c>
      <c r="G19" s="47">
        <f t="shared" si="1"/>
        <v>12387.689999999999</v>
      </c>
      <c r="H19" s="47">
        <f t="shared" si="1"/>
        <v>49</v>
      </c>
      <c r="I19" s="47">
        <f t="shared" si="1"/>
        <v>1.6900000000000002</v>
      </c>
      <c r="J19" s="47">
        <f t="shared" si="1"/>
        <v>41412.25</v>
      </c>
      <c r="K19" s="47">
        <f t="shared" si="1"/>
        <v>8556.25</v>
      </c>
      <c r="L19" s="47">
        <f t="shared" si="1"/>
        <v>95.394288999999986</v>
      </c>
      <c r="M19" s="47">
        <f t="shared" si="1"/>
        <v>1.2100000000000002</v>
      </c>
      <c r="N19" s="47">
        <f t="shared" si="1"/>
        <v>389875.36</v>
      </c>
      <c r="O19" s="47">
        <f t="shared" si="1"/>
        <v>36.517849000000005</v>
      </c>
      <c r="P19" s="47">
        <f t="shared" si="0"/>
        <v>244.04097833461856</v>
      </c>
      <c r="Q19" s="47">
        <f t="shared" si="0"/>
        <v>155.65057600000003</v>
      </c>
      <c r="R19" s="47">
        <f t="shared" si="0"/>
        <v>7.8425698531005112</v>
      </c>
      <c r="S19" s="47">
        <f t="shared" si="0"/>
        <v>196.56039999999999</v>
      </c>
      <c r="T19" s="47">
        <f t="shared" si="0"/>
        <v>70.858471576410153</v>
      </c>
      <c r="U19" s="47">
        <f t="shared" si="0"/>
        <v>4598.628305760174</v>
      </c>
      <c r="V19" s="47">
        <f t="shared" si="0"/>
        <v>8010.25</v>
      </c>
      <c r="W19" s="47">
        <f t="shared" si="0"/>
        <v>0.48762289000000003</v>
      </c>
    </row>
    <row r="20" spans="1:25" ht="12">
      <c r="A20" s="45">
        <v>3</v>
      </c>
      <c r="B20" s="46" t="s">
        <v>38</v>
      </c>
      <c r="C20" s="47">
        <f t="shared" si="1"/>
        <v>351.18759999999992</v>
      </c>
      <c r="D20" s="47">
        <f t="shared" si="0"/>
        <v>38996.770576000003</v>
      </c>
      <c r="E20" s="47">
        <f t="shared" si="0"/>
        <v>3169.6899999999996</v>
      </c>
      <c r="F20" s="47">
        <f t="shared" si="0"/>
        <v>11.916304</v>
      </c>
      <c r="G20" s="47">
        <f t="shared" si="0"/>
        <v>9025</v>
      </c>
      <c r="H20" s="47">
        <f t="shared" si="0"/>
        <v>252.81</v>
      </c>
      <c r="I20" s="47">
        <f t="shared" si="0"/>
        <v>0.36</v>
      </c>
      <c r="J20" s="47">
        <f t="shared" si="0"/>
        <v>278678.40999999997</v>
      </c>
      <c r="K20" s="47">
        <f t="shared" si="0"/>
        <v>1576.0900000000001</v>
      </c>
      <c r="L20" s="47">
        <f t="shared" si="0"/>
        <v>59.028489</v>
      </c>
      <c r="M20" s="47">
        <f t="shared" si="0"/>
        <v>1.9599999999999997</v>
      </c>
      <c r="N20" s="47">
        <f t="shared" si="0"/>
        <v>6166282.2399999993</v>
      </c>
      <c r="O20" s="47">
        <f t="shared" si="0"/>
        <v>2358.267844</v>
      </c>
      <c r="P20" s="47">
        <f t="shared" si="0"/>
        <v>94.830983017804783</v>
      </c>
      <c r="Q20" s="47">
        <f t="shared" si="0"/>
        <v>60.450625000000002</v>
      </c>
      <c r="R20" s="47">
        <f t="shared" si="0"/>
        <v>4.2298287894524362</v>
      </c>
      <c r="S20" s="47">
        <f t="shared" si="0"/>
        <v>2.2052250000000004</v>
      </c>
      <c r="T20" s="47">
        <f t="shared" si="0"/>
        <v>2367.3225092659013</v>
      </c>
      <c r="U20" s="47">
        <f t="shared" si="0"/>
        <v>5236.4295021539356</v>
      </c>
      <c r="V20" s="47">
        <f t="shared" si="0"/>
        <v>10106.120052640001</v>
      </c>
      <c r="W20" s="47">
        <f t="shared" si="0"/>
        <v>0.70274689000000012</v>
      </c>
    </row>
    <row r="21" spans="1:25" ht="12">
      <c r="A21" s="45">
        <v>4</v>
      </c>
      <c r="B21" s="46" t="s">
        <v>39</v>
      </c>
      <c r="C21" s="47">
        <f t="shared" si="1"/>
        <v>296.49396100000001</v>
      </c>
      <c r="D21" s="47">
        <f t="shared" si="0"/>
        <v>10221256.584900001</v>
      </c>
      <c r="E21" s="47">
        <f t="shared" si="0"/>
        <v>3317.76</v>
      </c>
      <c r="F21" s="47">
        <f t="shared" si="0"/>
        <v>4.1779359999999999</v>
      </c>
      <c r="G21" s="47">
        <f t="shared" si="0"/>
        <v>8779.69</v>
      </c>
      <c r="H21" s="47">
        <f t="shared" si="0"/>
        <v>146.41</v>
      </c>
      <c r="I21" s="47">
        <f t="shared" si="0"/>
        <v>42.25</v>
      </c>
      <c r="J21" s="47">
        <f t="shared" si="0"/>
        <v>259132725.76000002</v>
      </c>
      <c r="K21" s="47">
        <f t="shared" si="0"/>
        <v>2662.56</v>
      </c>
      <c r="L21" s="47">
        <f t="shared" si="0"/>
        <v>29.789764000000002</v>
      </c>
      <c r="M21" s="47">
        <f t="shared" si="0"/>
        <v>5.2899999999999991</v>
      </c>
      <c r="N21" s="47">
        <f t="shared" si="0"/>
        <v>1604971856.4099998</v>
      </c>
      <c r="O21" s="47">
        <f t="shared" si="0"/>
        <v>6643.2280360000004</v>
      </c>
      <c r="P21" s="47">
        <f t="shared" si="0"/>
        <v>173.53646754747433</v>
      </c>
      <c r="Q21" s="47">
        <f t="shared" si="0"/>
        <v>35.796288999999994</v>
      </c>
      <c r="R21" s="47">
        <f t="shared" si="0"/>
        <v>4.3145779243128581</v>
      </c>
      <c r="S21" s="47">
        <f t="shared" si="0"/>
        <v>439.74089999999995</v>
      </c>
      <c r="T21" s="47">
        <f t="shared" si="0"/>
        <v>3466.0770733116938</v>
      </c>
      <c r="U21" s="47">
        <f t="shared" si="0"/>
        <v>5369.2947525809896</v>
      </c>
      <c r="V21" s="47">
        <f t="shared" si="0"/>
        <v>9063.0400000000009</v>
      </c>
      <c r="W21" s="47">
        <f t="shared" si="0"/>
        <v>0.57608100000000007</v>
      </c>
    </row>
    <row r="22" spans="1:25" ht="12">
      <c r="A22" s="45">
        <v>5</v>
      </c>
      <c r="B22" s="46" t="s">
        <v>40</v>
      </c>
      <c r="C22" s="47">
        <f t="shared" si="1"/>
        <v>670.49923599999988</v>
      </c>
      <c r="D22" s="47">
        <f t="shared" si="0"/>
        <v>1389.2019839999998</v>
      </c>
      <c r="E22" s="47">
        <f t="shared" si="0"/>
        <v>3856.4100000000003</v>
      </c>
      <c r="F22" s="47">
        <f t="shared" si="0"/>
        <v>2.5536040000000004</v>
      </c>
      <c r="G22" s="47">
        <f t="shared" si="0"/>
        <v>13479.21</v>
      </c>
      <c r="H22" s="47">
        <f t="shared" si="0"/>
        <v>59.290000000000006</v>
      </c>
      <c r="I22" s="47">
        <f t="shared" si="0"/>
        <v>0.09</v>
      </c>
      <c r="J22" s="47">
        <f t="shared" si="0"/>
        <v>18468.810000000001</v>
      </c>
      <c r="K22" s="47">
        <f t="shared" si="0"/>
        <v>3733.21</v>
      </c>
      <c r="L22" s="47">
        <f t="shared" si="0"/>
        <v>223.08409599999999</v>
      </c>
      <c r="M22" s="47">
        <f t="shared" si="0"/>
        <v>20.25</v>
      </c>
      <c r="N22" s="47">
        <f t="shared" si="0"/>
        <v>784287.36</v>
      </c>
      <c r="O22" s="47">
        <f t="shared" si="0"/>
        <v>1426.648441</v>
      </c>
      <c r="P22" s="47">
        <f t="shared" si="0"/>
        <v>110.85934293769112</v>
      </c>
      <c r="Q22" s="47">
        <f t="shared" si="0"/>
        <v>244.32816099999999</v>
      </c>
      <c r="R22" s="47">
        <f t="shared" si="0"/>
        <v>6.1052549752681244</v>
      </c>
      <c r="S22" s="47">
        <f t="shared" si="0"/>
        <v>1.3572250000000001</v>
      </c>
      <c r="T22" s="47">
        <f t="shared" si="0"/>
        <v>5536.3090245775265</v>
      </c>
      <c r="U22" s="47">
        <f t="shared" si="0"/>
        <v>4341.8818805792498</v>
      </c>
      <c r="V22" s="47">
        <f t="shared" si="0"/>
        <v>6787.1036838544005</v>
      </c>
      <c r="W22" s="47">
        <f t="shared" si="0"/>
        <v>0.54745200999999999</v>
      </c>
    </row>
    <row r="23" spans="1:25" ht="12">
      <c r="A23" s="45">
        <v>6</v>
      </c>
      <c r="B23" s="46" t="s">
        <v>41</v>
      </c>
      <c r="C23" s="47">
        <f t="shared" si="1"/>
        <v>292.37580100000002</v>
      </c>
      <c r="D23" s="47">
        <f t="shared" si="0"/>
        <v>4226.8201959999997</v>
      </c>
      <c r="E23" s="47">
        <f t="shared" si="0"/>
        <v>4121.6400000000003</v>
      </c>
      <c r="F23" s="47">
        <f t="shared" si="0"/>
        <v>8.5556249999999991</v>
      </c>
      <c r="G23" s="47">
        <f t="shared" si="0"/>
        <v>11946.49</v>
      </c>
      <c r="H23" s="47">
        <f t="shared" si="0"/>
        <v>24.010000000000005</v>
      </c>
      <c r="I23" s="47">
        <f t="shared" si="0"/>
        <v>1.9599999999999997</v>
      </c>
      <c r="J23" s="47">
        <f t="shared" si="0"/>
        <v>1624.0899999999997</v>
      </c>
      <c r="K23" s="47">
        <f t="shared" si="0"/>
        <v>7089.64</v>
      </c>
      <c r="L23" s="47">
        <f t="shared" si="0"/>
        <v>175.45651600000002</v>
      </c>
      <c r="M23" s="47">
        <f t="shared" si="0"/>
        <v>12.25</v>
      </c>
      <c r="N23" s="47">
        <f t="shared" si="0"/>
        <v>1634562.25</v>
      </c>
      <c r="O23" s="47">
        <f t="shared" si="0"/>
        <v>1518.1932959999999</v>
      </c>
      <c r="P23" s="47">
        <f t="shared" si="0"/>
        <v>107.29738361412777</v>
      </c>
      <c r="Q23" s="47">
        <f t="shared" si="0"/>
        <v>240.25</v>
      </c>
      <c r="R23" s="47">
        <f t="shared" si="0"/>
        <v>7.8163714614348789</v>
      </c>
      <c r="S23" s="47">
        <f t="shared" si="0"/>
        <v>91.202500000000015</v>
      </c>
      <c r="T23" s="47">
        <f t="shared" si="0"/>
        <v>1827.9212567945701</v>
      </c>
      <c r="U23" s="47">
        <f t="shared" si="0"/>
        <v>4196.0792808958377</v>
      </c>
      <c r="V23" s="47">
        <f t="shared" si="0"/>
        <v>8229.2039678016008</v>
      </c>
      <c r="W23" s="47">
        <f t="shared" si="0"/>
        <v>0.50851160999999989</v>
      </c>
    </row>
    <row r="24" spans="1:25" ht="12">
      <c r="A24" s="45">
        <v>7</v>
      </c>
      <c r="B24" s="46" t="s">
        <v>42</v>
      </c>
      <c r="C24" s="47">
        <f t="shared" si="1"/>
        <v>444.36639999999994</v>
      </c>
      <c r="D24" s="47">
        <f t="shared" si="0"/>
        <v>641495.27235599991</v>
      </c>
      <c r="E24" s="47">
        <f t="shared" si="0"/>
        <v>3745.4400000000005</v>
      </c>
      <c r="F24" s="47">
        <f t="shared" si="0"/>
        <v>5.76</v>
      </c>
      <c r="G24" s="47">
        <f t="shared" si="0"/>
        <v>10120.359999999999</v>
      </c>
      <c r="H24" s="47">
        <f t="shared" si="0"/>
        <v>51.84</v>
      </c>
      <c r="I24" s="47">
        <f t="shared" si="0"/>
        <v>20.25</v>
      </c>
      <c r="J24" s="47">
        <f t="shared" si="0"/>
        <v>621259.24000000011</v>
      </c>
      <c r="K24" s="47">
        <f t="shared" si="0"/>
        <v>2134.44</v>
      </c>
      <c r="L24" s="47">
        <f t="shared" si="0"/>
        <v>107.06040899999999</v>
      </c>
      <c r="M24" s="47">
        <f t="shared" si="0"/>
        <v>0</v>
      </c>
      <c r="N24" s="47">
        <f t="shared" si="0"/>
        <v>243069926.49000001</v>
      </c>
      <c r="O24" s="47">
        <f t="shared" si="0"/>
        <v>3067.8305439999999</v>
      </c>
      <c r="P24" s="47">
        <f t="shared" si="0"/>
        <v>54.295151101485317</v>
      </c>
      <c r="Q24" s="47">
        <f t="shared" si="0"/>
        <v>93.064609000000004</v>
      </c>
      <c r="R24" s="47">
        <f t="shared" si="0"/>
        <v>3.7002179253681904</v>
      </c>
      <c r="S24" s="47">
        <f t="shared" si="0"/>
        <v>376.35999999999996</v>
      </c>
      <c r="T24" s="47">
        <f t="shared" si="0"/>
        <v>643.09441297410285</v>
      </c>
      <c r="U24" s="47">
        <f t="shared" si="0"/>
        <v>4548.8926002291773</v>
      </c>
      <c r="V24" s="47">
        <f t="shared" si="0"/>
        <v>7744</v>
      </c>
      <c r="W24" s="47">
        <f t="shared" si="0"/>
        <v>0.49533443999999999</v>
      </c>
    </row>
    <row r="25" spans="1:25" ht="12">
      <c r="A25" s="48">
        <v>8</v>
      </c>
      <c r="B25" s="49" t="s">
        <v>43</v>
      </c>
      <c r="C25" s="50">
        <f>C14^2</f>
        <v>343.69452100000007</v>
      </c>
      <c r="D25" s="50">
        <f t="shared" si="0"/>
        <v>154414.41793600001</v>
      </c>
      <c r="E25" s="50">
        <f t="shared" si="0"/>
        <v>2323.2400000000002</v>
      </c>
      <c r="F25" s="50">
        <f t="shared" si="0"/>
        <v>1.0774440000000001</v>
      </c>
      <c r="G25" s="50">
        <f t="shared" si="0"/>
        <v>10160.64</v>
      </c>
      <c r="H25" s="50">
        <f t="shared" si="0"/>
        <v>334.89000000000004</v>
      </c>
      <c r="I25" s="50">
        <f t="shared" si="0"/>
        <v>49</v>
      </c>
      <c r="J25" s="50">
        <f t="shared" si="0"/>
        <v>211508.00999999998</v>
      </c>
      <c r="K25" s="50">
        <f t="shared" si="0"/>
        <v>2371.69</v>
      </c>
      <c r="L25" s="50">
        <f t="shared" si="0"/>
        <v>62.410000000000004</v>
      </c>
      <c r="M25" s="50">
        <f t="shared" si="0"/>
        <v>4.8400000000000007</v>
      </c>
      <c r="N25" s="50">
        <f t="shared" si="0"/>
        <v>21688580.410000004</v>
      </c>
      <c r="O25" s="50">
        <f t="shared" si="0"/>
        <v>1401.8284810000002</v>
      </c>
      <c r="P25" s="50">
        <f t="shared" si="0"/>
        <v>290.28906727155567</v>
      </c>
      <c r="Q25" s="50">
        <f t="shared" si="0"/>
        <v>55.756088999999996</v>
      </c>
      <c r="R25" s="50">
        <f t="shared" si="0"/>
        <v>7.3293835557311242</v>
      </c>
      <c r="S25" s="50">
        <f t="shared" si="0"/>
        <v>2.2590089999999998</v>
      </c>
      <c r="T25" s="50">
        <f t="shared" si="0"/>
        <v>4368.8853069685256</v>
      </c>
      <c r="U25" s="50">
        <f t="shared" si="0"/>
        <v>5543.8976777018743</v>
      </c>
      <c r="V25" s="50">
        <f t="shared" si="0"/>
        <v>8607.3787539215991</v>
      </c>
      <c r="W25" s="50">
        <f t="shared" si="0"/>
        <v>0.64705935999999997</v>
      </c>
    </row>
    <row r="26" spans="1:25" ht="12">
      <c r="A26" s="53"/>
      <c r="B26" s="53" t="s">
        <v>46</v>
      </c>
      <c r="C26" s="50">
        <f>SUM(C18:C25)</f>
        <v>3461.9269209999998</v>
      </c>
      <c r="D26" s="50">
        <f t="shared" ref="D26:W26" si="2">SUM(D18:D25)</f>
        <v>11106786.941300999</v>
      </c>
      <c r="E26" s="50">
        <f t="shared" si="2"/>
        <v>25667.670000000002</v>
      </c>
      <c r="F26" s="50">
        <f t="shared" si="2"/>
        <v>52.035808999999993</v>
      </c>
      <c r="G26" s="50">
        <f t="shared" si="2"/>
        <v>85153.51999999999</v>
      </c>
      <c r="H26" s="50">
        <f t="shared" si="2"/>
        <v>1842.41</v>
      </c>
      <c r="I26" s="50">
        <f t="shared" si="2"/>
        <v>146.95999999999998</v>
      </c>
      <c r="J26" s="50">
        <f t="shared" si="2"/>
        <v>260648369.73000002</v>
      </c>
      <c r="K26" s="50">
        <f t="shared" si="2"/>
        <v>31094.129999999997</v>
      </c>
      <c r="L26" s="50">
        <f t="shared" si="2"/>
        <v>809.22606299999995</v>
      </c>
      <c r="M26" s="50">
        <f t="shared" si="2"/>
        <v>46.800000000000004</v>
      </c>
      <c r="N26" s="50">
        <f t="shared" si="2"/>
        <v>1885933940.4799998</v>
      </c>
      <c r="O26" s="50">
        <f t="shared" si="2"/>
        <v>18607.980820000001</v>
      </c>
      <c r="P26" s="50">
        <f t="shared" si="2"/>
        <v>1267.8321755319446</v>
      </c>
      <c r="Q26" s="50">
        <f t="shared" si="2"/>
        <v>922.84873300000004</v>
      </c>
      <c r="R26" s="50">
        <f t="shared" si="2"/>
        <v>74.022123646279098</v>
      </c>
      <c r="S26" s="50">
        <f t="shared" si="2"/>
        <v>1225.2477589999999</v>
      </c>
      <c r="T26" s="50">
        <f t="shared" si="2"/>
        <v>22814.468298126547</v>
      </c>
      <c r="U26" s="50">
        <f t="shared" si="2"/>
        <v>39072.272882888661</v>
      </c>
      <c r="V26" s="50">
        <f t="shared" si="2"/>
        <v>68367.906458217592</v>
      </c>
      <c r="W26" s="50">
        <f t="shared" si="2"/>
        <v>4.5697810400000005</v>
      </c>
    </row>
    <row r="27" spans="1:25" s="2" customFormat="1" ht="12">
      <c r="A27" s="54"/>
      <c r="B27" s="54" t="s">
        <v>47</v>
      </c>
      <c r="C27" s="55">
        <f>SQRT(C26)</f>
        <v>58.838141719466293</v>
      </c>
      <c r="D27" s="55">
        <f t="shared" ref="D27:W27" si="3">SQRT(D26)</f>
        <v>3332.6846447422831</v>
      </c>
      <c r="E27" s="55">
        <f t="shared" si="3"/>
        <v>160.21132918742046</v>
      </c>
      <c r="F27" s="55">
        <f t="shared" si="3"/>
        <v>7.2135850310369252</v>
      </c>
      <c r="G27" s="55">
        <f t="shared" si="3"/>
        <v>291.81076059665787</v>
      </c>
      <c r="H27" s="55">
        <f t="shared" si="3"/>
        <v>42.923303693914335</v>
      </c>
      <c r="I27" s="55">
        <f t="shared" si="3"/>
        <v>12.12270596855339</v>
      </c>
      <c r="J27" s="55">
        <f t="shared" si="3"/>
        <v>16144.608069878934</v>
      </c>
      <c r="K27" s="55">
        <f t="shared" si="3"/>
        <v>176.33527724196313</v>
      </c>
      <c r="L27" s="55">
        <f t="shared" si="3"/>
        <v>28.446899004988222</v>
      </c>
      <c r="M27" s="55">
        <f t="shared" si="3"/>
        <v>6.8410525505948279</v>
      </c>
      <c r="N27" s="55">
        <f t="shared" si="3"/>
        <v>43427.340932642881</v>
      </c>
      <c r="O27" s="55">
        <f t="shared" si="3"/>
        <v>136.41107293764682</v>
      </c>
      <c r="P27" s="55">
        <f t="shared" si="3"/>
        <v>35.606631061249594</v>
      </c>
      <c r="Q27" s="55">
        <f t="shared" si="3"/>
        <v>30.378425452942754</v>
      </c>
      <c r="R27" s="55">
        <f t="shared" si="3"/>
        <v>8.6036110817655569</v>
      </c>
      <c r="S27" s="55">
        <f t="shared" si="3"/>
        <v>35.003539235340185</v>
      </c>
      <c r="T27" s="55">
        <f t="shared" si="3"/>
        <v>151.04459042986792</v>
      </c>
      <c r="U27" s="55">
        <f t="shared" si="3"/>
        <v>197.66707586972763</v>
      </c>
      <c r="V27" s="55">
        <f t="shared" si="3"/>
        <v>261.47257305158718</v>
      </c>
      <c r="W27" s="55">
        <f t="shared" si="3"/>
        <v>2.1377046194458207</v>
      </c>
    </row>
    <row r="29" spans="1:25">
      <c r="A29" s="1" t="s">
        <v>48</v>
      </c>
      <c r="B29" s="2" t="s">
        <v>49</v>
      </c>
    </row>
    <row r="30" spans="1:25" s="52" customFormat="1" ht="12">
      <c r="A30" s="51"/>
      <c r="B30" s="51"/>
      <c r="C30" s="38">
        <v>1</v>
      </c>
      <c r="D30" s="38">
        <v>2</v>
      </c>
      <c r="E30" s="38">
        <v>3</v>
      </c>
      <c r="F30" s="38">
        <v>4</v>
      </c>
      <c r="G30" s="38">
        <v>5</v>
      </c>
      <c r="H30" s="38">
        <v>6</v>
      </c>
      <c r="I30" s="38">
        <v>7</v>
      </c>
      <c r="J30" s="38">
        <v>8</v>
      </c>
      <c r="K30" s="38">
        <v>9</v>
      </c>
      <c r="L30" s="38">
        <v>10</v>
      </c>
      <c r="M30" s="38">
        <v>11</v>
      </c>
      <c r="N30" s="38">
        <v>12</v>
      </c>
      <c r="O30" s="38">
        <v>13</v>
      </c>
      <c r="P30" s="38">
        <v>14</v>
      </c>
      <c r="Q30" s="38">
        <v>15</v>
      </c>
      <c r="R30" s="38">
        <v>16</v>
      </c>
      <c r="S30" s="38">
        <v>17</v>
      </c>
      <c r="T30" s="38">
        <v>18</v>
      </c>
      <c r="U30" s="38">
        <v>19</v>
      </c>
      <c r="V30" s="38">
        <v>20</v>
      </c>
      <c r="W30" s="38">
        <v>21</v>
      </c>
      <c r="X30" s="53" t="s">
        <v>50</v>
      </c>
      <c r="Y30" s="56" t="s">
        <v>51</v>
      </c>
    </row>
    <row r="31" spans="1:25" ht="12">
      <c r="A31" s="45">
        <v>1</v>
      </c>
      <c r="B31" s="46" t="s">
        <v>36</v>
      </c>
      <c r="C31" s="47">
        <f>C7/C$27</f>
        <v>0.29434988077249385</v>
      </c>
      <c r="D31" s="47">
        <f>D7/D$27</f>
        <v>6.3056371184574134E-2</v>
      </c>
      <c r="E31" s="47">
        <f>E7/E$27</f>
        <v>0.30896691420675548</v>
      </c>
      <c r="F31" s="47">
        <f>F7/F$27</f>
        <v>0.27226406724946894</v>
      </c>
      <c r="G31" s="47">
        <f>G7/G$27</f>
        <v>0.32966570459328631</v>
      </c>
      <c r="H31" s="47">
        <f>H7/H$27</f>
        <v>0.70823998583105596</v>
      </c>
      <c r="I31" s="47">
        <f>I7/I$27</f>
        <v>0.46194306902489785</v>
      </c>
      <c r="J31" s="47">
        <f>J7/J$27</f>
        <v>3.6259783914617497E-2</v>
      </c>
      <c r="K31" s="47">
        <f>K7/K$27</f>
        <v>0.30907031679892605</v>
      </c>
      <c r="L31" s="47">
        <f>L7/L$27</f>
        <v>0.26540678471407697</v>
      </c>
      <c r="M31" s="47">
        <f>M7/M$27</f>
        <v>0.14617633655117154</v>
      </c>
      <c r="N31" s="47">
        <f>N7/N$27</f>
        <v>6.1910306785075787E-2</v>
      </c>
      <c r="O31" s="47">
        <f>O7/O$27</f>
        <v>0.340346271018788</v>
      </c>
      <c r="P31" s="47">
        <f>P7/P$27</f>
        <v>0.38984376406378929</v>
      </c>
      <c r="Q31" s="47">
        <f>Q7/Q$27</f>
        <v>0.20172210733872586</v>
      </c>
      <c r="R31" s="47">
        <f>R7/R$27</f>
        <v>0.66448670120547004</v>
      </c>
      <c r="S31" s="47">
        <f>S7/S$27</f>
        <v>0.30711180168737373</v>
      </c>
      <c r="T31" s="47">
        <f>T7/T$27</f>
        <v>0.44579541106614179</v>
      </c>
      <c r="U31" s="47">
        <f>U7/U$27</f>
        <v>0.36611198970083952</v>
      </c>
      <c r="V31" s="47">
        <f>V7/V$27</f>
        <v>0.37900724670058639</v>
      </c>
      <c r="W31" s="47">
        <f>W7/W$27</f>
        <v>0.3638482103302173</v>
      </c>
      <c r="X31" s="47">
        <f>SUM(C31:W31)</f>
        <v>6.715583024738331</v>
      </c>
      <c r="Y31" s="57">
        <v>2</v>
      </c>
    </row>
    <row r="32" spans="1:25" ht="12">
      <c r="A32" s="45">
        <v>2</v>
      </c>
      <c r="B32" s="46" t="s">
        <v>37</v>
      </c>
      <c r="C32" s="47">
        <f>C8/C$27</f>
        <v>0.46957635289931482</v>
      </c>
      <c r="D32" s="47">
        <f>D8/D$27</f>
        <v>8.7280985453843853E-3</v>
      </c>
      <c r="E32" s="47">
        <f>E8/E$27</f>
        <v>0.32332295264464511</v>
      </c>
      <c r="F32" s="47">
        <f>F8/F$27</f>
        <v>0.52123874381772062</v>
      </c>
      <c r="G32" s="47">
        <f>G8/G$27</f>
        <v>0.38141156882778338</v>
      </c>
      <c r="H32" s="47">
        <f>H8/H$27</f>
        <v>0.16308157568478263</v>
      </c>
      <c r="I32" s="47">
        <f>I8/I$27</f>
        <v>0.10723678388077987</v>
      </c>
      <c r="J32" s="47">
        <f>J8/J$27</f>
        <v>-1.2604827513878819E-2</v>
      </c>
      <c r="K32" s="47">
        <f>K8/K$27</f>
        <v>0.5245688863101039</v>
      </c>
      <c r="L32" s="47">
        <f>L8/L$27</f>
        <v>0.34334146573541585</v>
      </c>
      <c r="M32" s="47">
        <f>M8/M$27</f>
        <v>-0.16079397020628869</v>
      </c>
      <c r="N32" s="47">
        <f>N8/N$27</f>
        <v>1.4378038963252741E-2</v>
      </c>
      <c r="O32" s="47">
        <f>O8/O$27</f>
        <v>4.4299922798512414E-2</v>
      </c>
      <c r="P32" s="47">
        <f>P8/P$27</f>
        <v>0.43873319423004858</v>
      </c>
      <c r="Q32" s="47">
        <f>Q8/Q$27</f>
        <v>0.41068619633778458</v>
      </c>
      <c r="R32" s="47">
        <f>R8/R$27</f>
        <v>0.32549807727539148</v>
      </c>
      <c r="S32" s="47">
        <f>S8/S$27</f>
        <v>0.400530926479719</v>
      </c>
      <c r="T32" s="47">
        <f>T8/T$27</f>
        <v>5.5730214455501963E-2</v>
      </c>
      <c r="U32" s="47">
        <f>U8/U$27</f>
        <v>0.34306768851014452</v>
      </c>
      <c r="V32" s="47">
        <f>V8/V$27</f>
        <v>0.34229211483049932</v>
      </c>
      <c r="W32" s="47">
        <f>W8/W$27</f>
        <v>0.32665878795781783</v>
      </c>
      <c r="X32" s="47">
        <f t="shared" ref="X32:X38" si="4">SUM(C32:W32)</f>
        <v>5.370982792464436</v>
      </c>
      <c r="Y32" s="57">
        <v>4</v>
      </c>
    </row>
    <row r="33" spans="1:25" ht="12">
      <c r="A33" s="45">
        <v>3</v>
      </c>
      <c r="B33" s="46" t="s">
        <v>38</v>
      </c>
      <c r="C33" s="47">
        <f>C9/C$27</f>
        <v>0.31850088144099165</v>
      </c>
      <c r="D33" s="47">
        <f>D9/D$27</f>
        <v>5.9254331282601998E-2</v>
      </c>
      <c r="E33" s="47">
        <f>E9/E$27</f>
        <v>0.35141085393616833</v>
      </c>
      <c r="F33" s="47">
        <f>F9/F$27</f>
        <v>0.47854152756882223</v>
      </c>
      <c r="G33" s="47">
        <f>G9/G$27</f>
        <v>0.32555345048193551</v>
      </c>
      <c r="H33" s="47">
        <f>H9/H$27</f>
        <v>0.37042815048400624</v>
      </c>
      <c r="I33" s="47">
        <f>I9/I$27</f>
        <v>-4.9493900252667623E-2</v>
      </c>
      <c r="J33" s="47">
        <f>J9/J$27</f>
        <v>-3.2698223314872869E-2</v>
      </c>
      <c r="K33" s="47">
        <f>K9/K$27</f>
        <v>0.22513929498930946</v>
      </c>
      <c r="L33" s="47">
        <f>L9/L$27</f>
        <v>0.27008216251102696</v>
      </c>
      <c r="M33" s="47">
        <f>M9/M$27</f>
        <v>0.20464687117164013</v>
      </c>
      <c r="N33" s="47">
        <f>N9/N$27</f>
        <v>5.7180567510488799E-2</v>
      </c>
      <c r="O33" s="47">
        <f>O9/O$27</f>
        <v>0.35599749312284623</v>
      </c>
      <c r="P33" s="47">
        <f>P9/P$27</f>
        <v>0.27349175719408642</v>
      </c>
      <c r="Q33" s="47">
        <f>Q9/Q$27</f>
        <v>0.25593821549585405</v>
      </c>
      <c r="R33" s="47">
        <f>R9/R$27</f>
        <v>0.23904552837698029</v>
      </c>
      <c r="S33" s="47">
        <f>S9/S$27</f>
        <v>4.2424281442395351E-2</v>
      </c>
      <c r="T33" s="47">
        <f>T9/T$27</f>
        <v>0.32212433713467709</v>
      </c>
      <c r="U33" s="47">
        <f>U9/U$27</f>
        <v>0.36608614503657488</v>
      </c>
      <c r="V33" s="47">
        <f>V9/V$27</f>
        <v>0.38447321195774564</v>
      </c>
      <c r="W33" s="47">
        <f>W9/W$27</f>
        <v>0.39214959465135141</v>
      </c>
      <c r="X33" s="47">
        <f t="shared" si="4"/>
        <v>5.2102765322219611</v>
      </c>
      <c r="Y33" s="57">
        <v>6</v>
      </c>
    </row>
    <row r="34" spans="1:25" ht="12">
      <c r="A34" s="45">
        <v>4</v>
      </c>
      <c r="B34" s="46" t="s">
        <v>39</v>
      </c>
      <c r="C34" s="47">
        <f>C10/C$27</f>
        <v>0.29265030296331035</v>
      </c>
      <c r="D34" s="47">
        <f>D10/D$27</f>
        <v>0.95930768758567309</v>
      </c>
      <c r="E34" s="47">
        <f>E10/E$27</f>
        <v>0.35952513653149731</v>
      </c>
      <c r="F34" s="47">
        <f>F10/F$27</f>
        <v>0.28335425328814384</v>
      </c>
      <c r="G34" s="47">
        <f>G10/G$27</f>
        <v>0.32109850852797223</v>
      </c>
      <c r="H34" s="47">
        <f>H10/H$27</f>
        <v>0.28189815225512421</v>
      </c>
      <c r="I34" s="47">
        <f>I10/I$27</f>
        <v>0.53618391940389931</v>
      </c>
      <c r="J34" s="47">
        <f>J10/J$27</f>
        <v>0.99708831148607213</v>
      </c>
      <c r="K34" s="47">
        <f>K10/K$27</f>
        <v>0.29262437333623093</v>
      </c>
      <c r="L34" s="47">
        <f>L10/L$27</f>
        <v>0.19186625575754071</v>
      </c>
      <c r="M34" s="47">
        <f>M10/M$27</f>
        <v>-0.33620557406769452</v>
      </c>
      <c r="N34" s="47">
        <f>N10/N$27</f>
        <v>0.92250870395536133</v>
      </c>
      <c r="O34" s="47">
        <f>O10/O$27</f>
        <v>0.59750281443249253</v>
      </c>
      <c r="P34" s="47">
        <f>P10/P$27</f>
        <v>0.36996828107939916</v>
      </c>
      <c r="Q34" s="47">
        <f>Q10/Q$27</f>
        <v>0.19694898306259739</v>
      </c>
      <c r="R34" s="47">
        <f>R10/R$27</f>
        <v>0.2414284178026099</v>
      </c>
      <c r="S34" s="47">
        <f>S10/S$27</f>
        <v>0.59908227733806763</v>
      </c>
      <c r="T34" s="47">
        <f>T10/T$27</f>
        <v>0.38977495666973738</v>
      </c>
      <c r="U34" s="47">
        <f>U10/U$27</f>
        <v>0.37070145028302726</v>
      </c>
      <c r="V34" s="47">
        <f>V10/V$27</f>
        <v>0.36409172437836351</v>
      </c>
      <c r="W34" s="47">
        <f>W10/W$27</f>
        <v>0.35505373057422845</v>
      </c>
      <c r="X34" s="47">
        <f t="shared" si="4"/>
        <v>8.5864526666436536</v>
      </c>
      <c r="Y34" s="57">
        <v>1</v>
      </c>
    </row>
    <row r="35" spans="1:25" ht="12">
      <c r="A35" s="45">
        <v>5</v>
      </c>
      <c r="B35" s="46" t="s">
        <v>40</v>
      </c>
      <c r="C35" s="47">
        <f>C11/C$27</f>
        <v>0.44008867790998069</v>
      </c>
      <c r="D35" s="47">
        <f>D11/D$27</f>
        <v>1.1183776436453755E-2</v>
      </c>
      <c r="E35" s="47">
        <f>E11/E$27</f>
        <v>0.38761303782302053</v>
      </c>
      <c r="F35" s="47">
        <f>F11/F$27</f>
        <v>0.22152646612253127</v>
      </c>
      <c r="G35" s="47">
        <f>G11/G$27</f>
        <v>0.39786058527318646</v>
      </c>
      <c r="H35" s="47">
        <f>H11/H$27</f>
        <v>0.17938973325326088</v>
      </c>
      <c r="I35" s="47">
        <f>I11/I$27</f>
        <v>-2.4746950126333812E-2</v>
      </c>
      <c r="J35" s="47">
        <f>J11/J$27</f>
        <v>-8.4176710522660021E-3</v>
      </c>
      <c r="K35" s="47">
        <f>K11/K$27</f>
        <v>0.34649901571402536</v>
      </c>
      <c r="L35" s="47">
        <f>L11/L$27</f>
        <v>0.52504844191913302</v>
      </c>
      <c r="M35" s="47">
        <f>M11/M$27</f>
        <v>-0.6577935144802719</v>
      </c>
      <c r="N35" s="47">
        <f>N11/N$27</f>
        <v>2.0392683065113115E-2</v>
      </c>
      <c r="O35" s="47">
        <f>O11/O$27</f>
        <v>0.27689101175287312</v>
      </c>
      <c r="P35" s="47">
        <f>P11/P$27</f>
        <v>0.2957026832988871</v>
      </c>
      <c r="Q35" s="47">
        <f>Q11/Q$27</f>
        <v>0.51454279696664884</v>
      </c>
      <c r="R35" s="47">
        <f>R11/R$27</f>
        <v>0.2871912029951495</v>
      </c>
      <c r="S35" s="47">
        <f>S11/S$27</f>
        <v>3.3282348741003755E-2</v>
      </c>
      <c r="T35" s="47">
        <f>T11/T$27</f>
        <v>0.492611998670339</v>
      </c>
      <c r="U35" s="47">
        <f>U11/U$27</f>
        <v>0.33335322767614362</v>
      </c>
      <c r="V35" s="47">
        <f>V11/V$27</f>
        <v>0.31507656439264892</v>
      </c>
      <c r="W35" s="47">
        <f>W11/W$27</f>
        <v>0.34611891337532497</v>
      </c>
      <c r="X35" s="47">
        <f t="shared" si="4"/>
        <v>4.733415029726852</v>
      </c>
      <c r="Y35" s="57">
        <v>8</v>
      </c>
    </row>
    <row r="36" spans="1:25" ht="12">
      <c r="A36" s="45">
        <v>6</v>
      </c>
      <c r="B36" s="46" t="s">
        <v>41</v>
      </c>
      <c r="C36" s="47">
        <f>C12/C$27</f>
        <v>0.29061080959229013</v>
      </c>
      <c r="D36" s="47">
        <f>D12/D$27</f>
        <v>1.9507996384406642E-2</v>
      </c>
      <c r="E36" s="47">
        <f>E12/E$27</f>
        <v>0.40072072509239803</v>
      </c>
      <c r="F36" s="47">
        <f>F12/F$27</f>
        <v>0.40548492703905126</v>
      </c>
      <c r="G36" s="47">
        <f>G12/G$27</f>
        <v>0.37455781197553212</v>
      </c>
      <c r="H36" s="47">
        <f>H12/H$27</f>
        <v>0.11415710297934785</v>
      </c>
      <c r="I36" s="47">
        <f>I12/I$27</f>
        <v>-0.11548576725622446</v>
      </c>
      <c r="J36" s="47">
        <f>J12/J$27</f>
        <v>2.4961894290384096E-3</v>
      </c>
      <c r="K36" s="47">
        <f>K12/K$27</f>
        <v>0.47749946191687292</v>
      </c>
      <c r="L36" s="47">
        <f>L12/L$27</f>
        <v>0.46563950600300186</v>
      </c>
      <c r="M36" s="47">
        <f>M12/M$27</f>
        <v>-0.51161717792910033</v>
      </c>
      <c r="N36" s="47">
        <f>N12/N$27</f>
        <v>2.9439978882957449E-2</v>
      </c>
      <c r="O36" s="47">
        <f>O12/O$27</f>
        <v>0.28563663609485979</v>
      </c>
      <c r="P36" s="47">
        <f>P12/P$27</f>
        <v>0.29091337005765555</v>
      </c>
      <c r="Q36" s="47">
        <f>Q12/Q$27</f>
        <v>0.51023052606890518</v>
      </c>
      <c r="R36" s="47">
        <f>R12/R$27</f>
        <v>0.32495395335791671</v>
      </c>
      <c r="S36" s="47">
        <f>S12/S$27</f>
        <v>0.27282955405715525</v>
      </c>
      <c r="T36" s="47">
        <f>T12/T$27</f>
        <v>0.28305678249265975</v>
      </c>
      <c r="U36" s="47">
        <f>U12/U$27</f>
        <v>0.32770834814936783</v>
      </c>
      <c r="V36" s="47">
        <f>V12/V$27</f>
        <v>0.34693872072809112</v>
      </c>
      <c r="W36" s="47">
        <f>W12/W$27</f>
        <v>0.33358210180827708</v>
      </c>
      <c r="X36" s="47">
        <f t="shared" si="4"/>
        <v>4.9288615569244607</v>
      </c>
      <c r="Y36" s="57">
        <v>7</v>
      </c>
    </row>
    <row r="37" spans="1:25" ht="12">
      <c r="A37" s="45">
        <v>7</v>
      </c>
      <c r="B37" s="46" t="s">
        <v>42</v>
      </c>
      <c r="C37" s="47">
        <f>C13/C$27</f>
        <v>0.35827100217588603</v>
      </c>
      <c r="D37" s="47">
        <f>D13/D$27</f>
        <v>0.24032696920891425</v>
      </c>
      <c r="E37" s="47">
        <f>E13/E$27</f>
        <v>0.38199545756471592</v>
      </c>
      <c r="F37" s="47">
        <f>F13/F$27</f>
        <v>0.33270558116024718</v>
      </c>
      <c r="G37" s="47">
        <f>G13/G$27</f>
        <v>0.34474396966823906</v>
      </c>
      <c r="H37" s="47">
        <f>H13/H$27</f>
        <v>0.1677410492757764</v>
      </c>
      <c r="I37" s="47">
        <f>I13/I$27</f>
        <v>-0.37120425189500722</v>
      </c>
      <c r="J37" s="47">
        <f>J13/J$27</f>
        <v>-4.8821253299455948E-2</v>
      </c>
      <c r="K37" s="47">
        <f>K13/K$27</f>
        <v>0.26200089240569513</v>
      </c>
      <c r="L37" s="47">
        <f>L13/L$27</f>
        <v>0.36373033131609994</v>
      </c>
      <c r="M37" s="47">
        <f>M13/M$27</f>
        <v>0</v>
      </c>
      <c r="N37" s="47">
        <f>N13/N$27</f>
        <v>0.35900655359446593</v>
      </c>
      <c r="O37" s="47">
        <f>O13/O$27</f>
        <v>0.40603741915671115</v>
      </c>
      <c r="P37" s="47">
        <f>P13/P$27</f>
        <v>0.20694247477837005</v>
      </c>
      <c r="Q37" s="47">
        <f>Q13/Q$27</f>
        <v>0.31756089580559538</v>
      </c>
      <c r="R37" s="47">
        <f>R13/R$27</f>
        <v>0.22357996358203427</v>
      </c>
      <c r="S37" s="47">
        <f>S13/S$27</f>
        <v>0.55422967002186507</v>
      </c>
      <c r="T37" s="47">
        <f>T13/T$27</f>
        <v>0.16789284652848704</v>
      </c>
      <c r="U37" s="47">
        <f>U13/U$27</f>
        <v>0.34120744907388711</v>
      </c>
      <c r="V37" s="47">
        <f>V13/V$27</f>
        <v>0.33655537547579822</v>
      </c>
      <c r="W37" s="47">
        <f>W13/W$27</f>
        <v>0.32923164107792091</v>
      </c>
      <c r="X37" s="47">
        <f t="shared" si="4"/>
        <v>5.2737340366762462</v>
      </c>
      <c r="Y37" s="57">
        <v>5</v>
      </c>
    </row>
    <row r="38" spans="1:25" ht="12">
      <c r="A38" s="48">
        <v>8</v>
      </c>
      <c r="B38" s="49" t="s">
        <v>43</v>
      </c>
      <c r="C38" s="50">
        <f>C14/C$27</f>
        <v>0.3150847300445328</v>
      </c>
      <c r="D38" s="50">
        <f>D14/D$27</f>
        <v>0.11790974601210351</v>
      </c>
      <c r="E38" s="50">
        <f>E14/E$27</f>
        <v>0.30085263161142656</v>
      </c>
      <c r="F38" s="50">
        <f>F14/F$27</f>
        <v>0.14389516385180692</v>
      </c>
      <c r="G38" s="50">
        <f>G14/G$27</f>
        <v>0.3454293453534642</v>
      </c>
      <c r="H38" s="50">
        <f>H14/H$27</f>
        <v>0.42634183357593175</v>
      </c>
      <c r="I38" s="50">
        <f>I14/I$27</f>
        <v>0.57742883628112229</v>
      </c>
      <c r="J38" s="50">
        <f>J14/J$27</f>
        <v>2.8486290779522697E-2</v>
      </c>
      <c r="K38" s="50">
        <f>K14/K$27</f>
        <v>0.2761784298735358</v>
      </c>
      <c r="L38" s="50">
        <f>L14/L$27</f>
        <v>0.27771041049552431</v>
      </c>
      <c r="M38" s="50">
        <f>M14/M$27</f>
        <v>0.32158794041257738</v>
      </c>
      <c r="N38" s="50">
        <f>N14/N$27</f>
        <v>0.10723889374722029</v>
      </c>
      <c r="O38" s="50">
        <f>O14/O$27</f>
        <v>0.274471853301192</v>
      </c>
      <c r="P38" s="50">
        <f>P14/P$27</f>
        <v>0.47850276904889499</v>
      </c>
      <c r="Q38" s="50">
        <f>Q14/Q$27</f>
        <v>0.24579944117138805</v>
      </c>
      <c r="R38" s="50">
        <f>R14/R$27</f>
        <v>0.31466827144678949</v>
      </c>
      <c r="S38" s="50">
        <f>S14/S$27</f>
        <v>4.2938515156848621E-2</v>
      </c>
      <c r="T38" s="50">
        <f>T14/T$27</f>
        <v>0.43760285417629702</v>
      </c>
      <c r="U38" s="50">
        <f>U14/U$27</f>
        <v>0.37668061021974525</v>
      </c>
      <c r="V38" s="50">
        <f>V14/V$27</f>
        <v>0.35482100060145039</v>
      </c>
      <c r="W38" s="50">
        <f>W14/W$27</f>
        <v>0.37629146360198862</v>
      </c>
      <c r="X38" s="50">
        <f t="shared" si="4"/>
        <v>6.1399210307633627</v>
      </c>
      <c r="Y38" s="58">
        <v>3</v>
      </c>
    </row>
    <row r="40" spans="1:25">
      <c r="A40" s="1" t="s">
        <v>52</v>
      </c>
      <c r="B40" s="2" t="s">
        <v>53</v>
      </c>
    </row>
    <row r="41" spans="1:25" ht="12">
      <c r="B41" s="59" t="s">
        <v>54</v>
      </c>
      <c r="C41" s="60">
        <f>MAX(C31:C38)</f>
        <v>0.46957635289931482</v>
      </c>
      <c r="D41" s="60">
        <f t="shared" ref="D41:W41" si="5">MAX(D31:D38)</f>
        <v>0.95930768758567309</v>
      </c>
      <c r="E41" s="60">
        <f t="shared" si="5"/>
        <v>0.40072072509239803</v>
      </c>
      <c r="F41" s="60">
        <f t="shared" si="5"/>
        <v>0.52123874381772062</v>
      </c>
      <c r="G41" s="60">
        <f t="shared" si="5"/>
        <v>0.39786058527318646</v>
      </c>
      <c r="H41" s="60">
        <f t="shared" si="5"/>
        <v>0.70823998583105596</v>
      </c>
      <c r="I41" s="60">
        <f t="shared" si="5"/>
        <v>0.57742883628112229</v>
      </c>
      <c r="J41" s="60">
        <f t="shared" si="5"/>
        <v>0.99708831148607213</v>
      </c>
      <c r="K41" s="60">
        <f t="shared" si="5"/>
        <v>0.5245688863101039</v>
      </c>
      <c r="L41" s="60">
        <f t="shared" si="5"/>
        <v>0.52504844191913302</v>
      </c>
      <c r="M41" s="60">
        <f t="shared" si="5"/>
        <v>0.32158794041257738</v>
      </c>
      <c r="N41" s="60">
        <f t="shared" si="5"/>
        <v>0.92250870395536133</v>
      </c>
      <c r="O41" s="60">
        <f t="shared" si="5"/>
        <v>0.59750281443249253</v>
      </c>
      <c r="P41" s="60">
        <f t="shared" si="5"/>
        <v>0.47850276904889499</v>
      </c>
      <c r="Q41" s="60">
        <f t="shared" si="5"/>
        <v>0.51454279696664884</v>
      </c>
      <c r="R41" s="60">
        <f t="shared" si="5"/>
        <v>0.66448670120547004</v>
      </c>
      <c r="S41" s="60">
        <f t="shared" si="5"/>
        <v>0.59908227733806763</v>
      </c>
      <c r="T41" s="60">
        <f t="shared" si="5"/>
        <v>0.492611998670339</v>
      </c>
      <c r="U41" s="60">
        <f t="shared" si="5"/>
        <v>0.37668061021974525</v>
      </c>
      <c r="V41" s="60">
        <f t="shared" si="5"/>
        <v>0.38447321195774564</v>
      </c>
      <c r="W41" s="60">
        <f t="shared" si="5"/>
        <v>0.39214959465135141</v>
      </c>
    </row>
    <row r="43" spans="1:25">
      <c r="A43" s="61" t="s">
        <v>55</v>
      </c>
      <c r="B43" s="62" t="s">
        <v>56</v>
      </c>
    </row>
    <row r="44" spans="1:25" ht="12">
      <c r="A44" s="51"/>
      <c r="B44" s="51"/>
      <c r="C44" s="38">
        <v>1</v>
      </c>
      <c r="D44" s="38">
        <v>2</v>
      </c>
      <c r="E44" s="38">
        <v>3</v>
      </c>
      <c r="F44" s="38">
        <v>4</v>
      </c>
      <c r="G44" s="38">
        <v>5</v>
      </c>
      <c r="H44" s="38">
        <v>6</v>
      </c>
      <c r="I44" s="38">
        <v>7</v>
      </c>
      <c r="J44" s="38">
        <v>8</v>
      </c>
      <c r="K44" s="38">
        <v>9</v>
      </c>
      <c r="L44" s="38">
        <v>10</v>
      </c>
      <c r="M44" s="38">
        <v>11</v>
      </c>
      <c r="N44" s="38">
        <v>12</v>
      </c>
      <c r="O44" s="38">
        <v>13</v>
      </c>
      <c r="P44" s="38">
        <v>14</v>
      </c>
      <c r="Q44" s="38">
        <v>15</v>
      </c>
      <c r="R44" s="38">
        <v>16</v>
      </c>
      <c r="S44" s="38">
        <v>17</v>
      </c>
      <c r="T44" s="38">
        <v>18</v>
      </c>
      <c r="U44" s="38">
        <v>19</v>
      </c>
      <c r="V44" s="38">
        <v>20</v>
      </c>
      <c r="W44" s="38">
        <v>21</v>
      </c>
      <c r="X44" s="53" t="s">
        <v>57</v>
      </c>
      <c r="Y44" s="56" t="s">
        <v>58</v>
      </c>
    </row>
    <row r="45" spans="1:25" ht="12">
      <c r="A45" s="45">
        <v>1</v>
      </c>
      <c r="B45" s="46" t="s">
        <v>36</v>
      </c>
      <c r="C45" s="47">
        <f>C$41-C31</f>
        <v>0.17522647212682096</v>
      </c>
      <c r="D45" s="47">
        <f t="shared" ref="D45:W52" si="6">D$41-D31</f>
        <v>0.89625131640109901</v>
      </c>
      <c r="E45" s="47">
        <f t="shared" si="6"/>
        <v>9.175381088564255E-2</v>
      </c>
      <c r="F45" s="47">
        <f t="shared" si="6"/>
        <v>0.24897467656825167</v>
      </c>
      <c r="G45" s="47">
        <f t="shared" si="6"/>
        <v>6.8194880679900149E-2</v>
      </c>
      <c r="H45" s="47">
        <f t="shared" si="6"/>
        <v>0</v>
      </c>
      <c r="I45" s="47">
        <f t="shared" si="6"/>
        <v>0.11548576725622445</v>
      </c>
      <c r="J45" s="47">
        <f t="shared" si="6"/>
        <v>0.96082852757145465</v>
      </c>
      <c r="K45" s="47">
        <f t="shared" si="6"/>
        <v>0.21549856951117785</v>
      </c>
      <c r="L45" s="47">
        <f t="shared" si="6"/>
        <v>0.25964165720505605</v>
      </c>
      <c r="M45" s="47">
        <f t="shared" si="6"/>
        <v>0.17541160386140583</v>
      </c>
      <c r="N45" s="47">
        <f t="shared" si="6"/>
        <v>0.86059839717028552</v>
      </c>
      <c r="O45" s="47">
        <f t="shared" si="6"/>
        <v>0.25715654341370453</v>
      </c>
      <c r="P45" s="47">
        <f t="shared" si="6"/>
        <v>8.8659004985105705E-2</v>
      </c>
      <c r="Q45" s="47">
        <f t="shared" si="6"/>
        <v>0.31282068962792298</v>
      </c>
      <c r="R45" s="47">
        <f t="shared" si="6"/>
        <v>0</v>
      </c>
      <c r="S45" s="47">
        <f t="shared" si="6"/>
        <v>0.29197047565069389</v>
      </c>
      <c r="T45" s="47">
        <f t="shared" si="6"/>
        <v>4.6816587604197213E-2</v>
      </c>
      <c r="U45" s="47">
        <f t="shared" si="6"/>
        <v>1.0568620518905725E-2</v>
      </c>
      <c r="V45" s="47">
        <f t="shared" si="6"/>
        <v>5.4659652571592554E-3</v>
      </c>
      <c r="W45" s="47">
        <f t="shared" si="6"/>
        <v>2.8301384321134104E-2</v>
      </c>
      <c r="X45" s="47">
        <f>MAX(C45:W45)</f>
        <v>0.96082852757145465</v>
      </c>
      <c r="Y45" s="57">
        <v>2</v>
      </c>
    </row>
    <row r="46" spans="1:25" ht="12">
      <c r="A46" s="45">
        <v>2</v>
      </c>
      <c r="B46" s="46" t="s">
        <v>37</v>
      </c>
      <c r="C46" s="47">
        <f t="shared" ref="C46:R52" si="7">C$41-C32</f>
        <v>0</v>
      </c>
      <c r="D46" s="47">
        <f t="shared" si="7"/>
        <v>0.95057958904028872</v>
      </c>
      <c r="E46" s="47">
        <f t="shared" si="7"/>
        <v>7.7397772447752922E-2</v>
      </c>
      <c r="F46" s="47">
        <f t="shared" si="7"/>
        <v>0</v>
      </c>
      <c r="G46" s="47">
        <f t="shared" si="7"/>
        <v>1.6449016445403086E-2</v>
      </c>
      <c r="H46" s="47">
        <f t="shared" si="7"/>
        <v>0.54515841014627331</v>
      </c>
      <c r="I46" s="47">
        <f t="shared" si="7"/>
        <v>0.47019205240034245</v>
      </c>
      <c r="J46" s="47">
        <f t="shared" si="7"/>
        <v>1.0096931389999511</v>
      </c>
      <c r="K46" s="47">
        <f t="shared" si="7"/>
        <v>0</v>
      </c>
      <c r="L46" s="47">
        <f t="shared" si="7"/>
        <v>0.18170697618371717</v>
      </c>
      <c r="M46" s="47">
        <f t="shared" si="7"/>
        <v>0.48238191061886604</v>
      </c>
      <c r="N46" s="47">
        <f t="shared" si="7"/>
        <v>0.90813066499210859</v>
      </c>
      <c r="O46" s="47">
        <f t="shared" si="7"/>
        <v>0.55320289163398018</v>
      </c>
      <c r="P46" s="47">
        <f t="shared" si="7"/>
        <v>3.9769574818846409E-2</v>
      </c>
      <c r="Q46" s="47">
        <f t="shared" si="7"/>
        <v>0.10385660062886426</v>
      </c>
      <c r="R46" s="47">
        <f t="shared" si="7"/>
        <v>0.33898862393007856</v>
      </c>
      <c r="S46" s="47">
        <f t="shared" si="6"/>
        <v>0.19855135085834863</v>
      </c>
      <c r="T46" s="47">
        <f t="shared" si="6"/>
        <v>0.43688178421483703</v>
      </c>
      <c r="U46" s="47">
        <f t="shared" si="6"/>
        <v>3.3612921709600729E-2</v>
      </c>
      <c r="V46" s="47">
        <f t="shared" si="6"/>
        <v>4.2181097127246325E-2</v>
      </c>
      <c r="W46" s="47">
        <f t="shared" si="6"/>
        <v>6.5490806693533576E-2</v>
      </c>
      <c r="X46" s="63">
        <f t="shared" ref="X46:X52" si="8">MAX(C46:W46)</f>
        <v>1.0096931389999511</v>
      </c>
      <c r="Y46" s="57">
        <v>6</v>
      </c>
    </row>
    <row r="47" spans="1:25" ht="12">
      <c r="A47" s="45">
        <v>3</v>
      </c>
      <c r="B47" s="46" t="s">
        <v>38</v>
      </c>
      <c r="C47" s="47">
        <f t="shared" si="7"/>
        <v>0.15107547145832317</v>
      </c>
      <c r="D47" s="47">
        <f t="shared" si="6"/>
        <v>0.90005335630307104</v>
      </c>
      <c r="E47" s="47">
        <f t="shared" si="6"/>
        <v>4.9309871156229701E-2</v>
      </c>
      <c r="F47" s="47">
        <f t="shared" si="6"/>
        <v>4.2697216248898384E-2</v>
      </c>
      <c r="G47" s="47">
        <f t="shared" si="6"/>
        <v>7.2307134791250949E-2</v>
      </c>
      <c r="H47" s="47">
        <f t="shared" si="6"/>
        <v>0.33781183534704973</v>
      </c>
      <c r="I47" s="47">
        <f t="shared" si="6"/>
        <v>0.62692273653378994</v>
      </c>
      <c r="J47" s="47">
        <f t="shared" si="6"/>
        <v>1.029786534800945</v>
      </c>
      <c r="K47" s="47">
        <f t="shared" si="6"/>
        <v>0.29942959132079444</v>
      </c>
      <c r="L47" s="47">
        <f t="shared" si="6"/>
        <v>0.25496627940810607</v>
      </c>
      <c r="M47" s="47">
        <f t="shared" si="6"/>
        <v>0.11694106924093725</v>
      </c>
      <c r="N47" s="47">
        <f t="shared" si="6"/>
        <v>0.8653281364448725</v>
      </c>
      <c r="O47" s="47">
        <f t="shared" si="6"/>
        <v>0.2415053213096463</v>
      </c>
      <c r="P47" s="47">
        <f t="shared" si="6"/>
        <v>0.20501101185480858</v>
      </c>
      <c r="Q47" s="47">
        <f t="shared" si="6"/>
        <v>0.25860458147079479</v>
      </c>
      <c r="R47" s="47">
        <f t="shared" si="6"/>
        <v>0.42544117282848976</v>
      </c>
      <c r="S47" s="47">
        <f t="shared" si="6"/>
        <v>0.55665799589567233</v>
      </c>
      <c r="T47" s="47">
        <f t="shared" si="6"/>
        <v>0.17048766153566192</v>
      </c>
      <c r="U47" s="47">
        <f t="shared" si="6"/>
        <v>1.0594465183170365E-2</v>
      </c>
      <c r="V47" s="47">
        <f t="shared" si="6"/>
        <v>0</v>
      </c>
      <c r="W47" s="47">
        <f t="shared" si="6"/>
        <v>0</v>
      </c>
      <c r="X47" s="47">
        <f t="shared" si="8"/>
        <v>1.029786534800945</v>
      </c>
      <c r="Y47" s="57">
        <v>7</v>
      </c>
    </row>
    <row r="48" spans="1:25" ht="12">
      <c r="A48" s="45">
        <v>4</v>
      </c>
      <c r="B48" s="46" t="s">
        <v>39</v>
      </c>
      <c r="C48" s="47">
        <f t="shared" si="7"/>
        <v>0.17692604993600447</v>
      </c>
      <c r="D48" s="47">
        <f t="shared" si="6"/>
        <v>0</v>
      </c>
      <c r="E48" s="47">
        <f t="shared" si="6"/>
        <v>4.119558856090072E-2</v>
      </c>
      <c r="F48" s="47">
        <f t="shared" si="6"/>
        <v>0.23788449052957678</v>
      </c>
      <c r="G48" s="47">
        <f t="shared" si="6"/>
        <v>7.6762076745214236E-2</v>
      </c>
      <c r="H48" s="47">
        <f t="shared" si="6"/>
        <v>0.42634183357593175</v>
      </c>
      <c r="I48" s="47">
        <f t="shared" si="6"/>
        <v>4.1244916877222981E-2</v>
      </c>
      <c r="J48" s="47">
        <f t="shared" si="6"/>
        <v>0</v>
      </c>
      <c r="K48" s="47">
        <f t="shared" si="6"/>
        <v>0.23194451297387297</v>
      </c>
      <c r="L48" s="47">
        <f t="shared" si="6"/>
        <v>0.33318218616159234</v>
      </c>
      <c r="M48" s="47">
        <f t="shared" si="6"/>
        <v>0.6577935144802719</v>
      </c>
      <c r="N48" s="47">
        <f t="shared" si="6"/>
        <v>0</v>
      </c>
      <c r="O48" s="47">
        <f t="shared" si="6"/>
        <v>0</v>
      </c>
      <c r="P48" s="47">
        <f t="shared" si="6"/>
        <v>0.10853448796949583</v>
      </c>
      <c r="Q48" s="47">
        <f t="shared" si="6"/>
        <v>0.31759381390405145</v>
      </c>
      <c r="R48" s="47">
        <f t="shared" si="6"/>
        <v>0.42305828340286011</v>
      </c>
      <c r="S48" s="47">
        <f t="shared" si="6"/>
        <v>0</v>
      </c>
      <c r="T48" s="47">
        <f t="shared" si="6"/>
        <v>0.10283704200060162</v>
      </c>
      <c r="U48" s="47">
        <f t="shared" si="6"/>
        <v>5.9791599367179926E-3</v>
      </c>
      <c r="V48" s="47">
        <f t="shared" si="6"/>
        <v>2.0381487579382129E-2</v>
      </c>
      <c r="W48" s="47">
        <f t="shared" si="6"/>
        <v>3.7095864077122953E-2</v>
      </c>
      <c r="X48" s="47">
        <f t="shared" si="8"/>
        <v>0.6577935144802719</v>
      </c>
      <c r="Y48" s="57">
        <v>1</v>
      </c>
    </row>
    <row r="49" spans="1:44" ht="12">
      <c r="A49" s="45">
        <v>5</v>
      </c>
      <c r="B49" s="46" t="s">
        <v>40</v>
      </c>
      <c r="C49" s="47">
        <f t="shared" si="7"/>
        <v>2.9487674989334134E-2</v>
      </c>
      <c r="D49" s="47">
        <f t="shared" si="6"/>
        <v>0.94812391114921934</v>
      </c>
      <c r="E49" s="47">
        <f t="shared" si="6"/>
        <v>1.3107687269377499E-2</v>
      </c>
      <c r="F49" s="47">
        <f t="shared" si="6"/>
        <v>0.29971227769518938</v>
      </c>
      <c r="G49" s="47">
        <f t="shared" si="6"/>
        <v>0</v>
      </c>
      <c r="H49" s="47">
        <f t="shared" si="6"/>
        <v>0.52885025257779505</v>
      </c>
      <c r="I49" s="47">
        <f t="shared" si="6"/>
        <v>0.60217578640745606</v>
      </c>
      <c r="J49" s="47">
        <f t="shared" si="6"/>
        <v>1.0055059825383381</v>
      </c>
      <c r="K49" s="47">
        <f t="shared" si="6"/>
        <v>0.17806987059607854</v>
      </c>
      <c r="L49" s="47">
        <f t="shared" si="6"/>
        <v>0</v>
      </c>
      <c r="M49" s="47">
        <f t="shared" si="6"/>
        <v>0.97938145489284922</v>
      </c>
      <c r="N49" s="47">
        <f t="shared" si="6"/>
        <v>0.90211602089024823</v>
      </c>
      <c r="O49" s="47">
        <f t="shared" si="6"/>
        <v>0.32061180267961942</v>
      </c>
      <c r="P49" s="47">
        <f t="shared" si="6"/>
        <v>0.18280008575000789</v>
      </c>
      <c r="Q49" s="47">
        <f t="shared" si="6"/>
        <v>0</v>
      </c>
      <c r="R49" s="47">
        <f t="shared" si="6"/>
        <v>0.37729549821032055</v>
      </c>
      <c r="S49" s="47">
        <f t="shared" si="6"/>
        <v>0.56579992859706385</v>
      </c>
      <c r="T49" s="47">
        <f t="shared" si="6"/>
        <v>0</v>
      </c>
      <c r="U49" s="47">
        <f t="shared" si="6"/>
        <v>4.3327382543601634E-2</v>
      </c>
      <c r="V49" s="47">
        <f t="shared" si="6"/>
        <v>6.9396647565096725E-2</v>
      </c>
      <c r="W49" s="47">
        <f t="shared" si="6"/>
        <v>4.6030681276026442E-2</v>
      </c>
      <c r="X49" s="63">
        <f t="shared" si="8"/>
        <v>1.0055059825383381</v>
      </c>
      <c r="Y49" s="57">
        <v>5</v>
      </c>
    </row>
    <row r="50" spans="1:44" ht="12">
      <c r="A50" s="45">
        <v>6</v>
      </c>
      <c r="B50" s="46" t="s">
        <v>41</v>
      </c>
      <c r="C50" s="47">
        <f t="shared" si="7"/>
        <v>0.17896554330702469</v>
      </c>
      <c r="D50" s="47">
        <f t="shared" si="6"/>
        <v>0.9397996912012665</v>
      </c>
      <c r="E50" s="47">
        <f t="shared" si="6"/>
        <v>0</v>
      </c>
      <c r="F50" s="47">
        <f t="shared" si="6"/>
        <v>0.11575381677866936</v>
      </c>
      <c r="G50" s="47">
        <f t="shared" si="6"/>
        <v>2.3302773297654344E-2</v>
      </c>
      <c r="H50" s="47">
        <f t="shared" si="6"/>
        <v>0.59408288285170807</v>
      </c>
      <c r="I50" s="47">
        <f t="shared" si="6"/>
        <v>0.6929146035373468</v>
      </c>
      <c r="J50" s="47">
        <f t="shared" si="6"/>
        <v>0.99459212205703373</v>
      </c>
      <c r="K50" s="47">
        <f t="shared" si="6"/>
        <v>4.7069424393230974E-2</v>
      </c>
      <c r="L50" s="47">
        <f t="shared" si="6"/>
        <v>5.9408935916131167E-2</v>
      </c>
      <c r="M50" s="47">
        <f t="shared" si="6"/>
        <v>0.83320511834167776</v>
      </c>
      <c r="N50" s="47">
        <f t="shared" si="6"/>
        <v>0.89306872507240387</v>
      </c>
      <c r="O50" s="47">
        <f t="shared" si="6"/>
        <v>0.31186617833763275</v>
      </c>
      <c r="P50" s="47">
        <f t="shared" si="6"/>
        <v>0.18758939899123944</v>
      </c>
      <c r="Q50" s="47">
        <f t="shared" si="6"/>
        <v>4.3122708977436641E-3</v>
      </c>
      <c r="R50" s="47">
        <f t="shared" si="6"/>
        <v>0.33953274784755333</v>
      </c>
      <c r="S50" s="47">
        <f t="shared" si="6"/>
        <v>0.32625272328091237</v>
      </c>
      <c r="T50" s="47">
        <f t="shared" si="6"/>
        <v>0.20955521617767925</v>
      </c>
      <c r="U50" s="47">
        <f t="shared" si="6"/>
        <v>4.8972262070377415E-2</v>
      </c>
      <c r="V50" s="47">
        <f t="shared" si="6"/>
        <v>3.7534491229654521E-2</v>
      </c>
      <c r="W50" s="47">
        <f t="shared" si="6"/>
        <v>5.8567492843074331E-2</v>
      </c>
      <c r="X50" s="47">
        <f t="shared" si="8"/>
        <v>0.99459212205703373</v>
      </c>
      <c r="Y50" s="57">
        <v>4</v>
      </c>
    </row>
    <row r="51" spans="1:44" ht="12">
      <c r="A51" s="45">
        <v>7</v>
      </c>
      <c r="B51" s="46" t="s">
        <v>42</v>
      </c>
      <c r="C51" s="47">
        <f t="shared" si="7"/>
        <v>0.11130535072342879</v>
      </c>
      <c r="D51" s="47">
        <f t="shared" si="6"/>
        <v>0.71898071837675881</v>
      </c>
      <c r="E51" s="47">
        <f t="shared" si="6"/>
        <v>1.872526752768211E-2</v>
      </c>
      <c r="F51" s="47">
        <f t="shared" si="6"/>
        <v>0.18853316265747344</v>
      </c>
      <c r="G51" s="47">
        <f t="shared" si="6"/>
        <v>5.3116615604947404E-2</v>
      </c>
      <c r="H51" s="47">
        <f t="shared" si="6"/>
        <v>0.54049893655527959</v>
      </c>
      <c r="I51" s="47">
        <f t="shared" si="6"/>
        <v>0.94863308817612957</v>
      </c>
      <c r="J51" s="47">
        <f t="shared" si="6"/>
        <v>1.0459095647855281</v>
      </c>
      <c r="K51" s="47">
        <f t="shared" si="6"/>
        <v>0.26256799390440877</v>
      </c>
      <c r="L51" s="47">
        <f t="shared" si="6"/>
        <v>0.16131811060303308</v>
      </c>
      <c r="M51" s="47">
        <f t="shared" si="6"/>
        <v>0.32158794041257738</v>
      </c>
      <c r="N51" s="47">
        <f t="shared" si="6"/>
        <v>0.56350215036089546</v>
      </c>
      <c r="O51" s="47">
        <f t="shared" si="6"/>
        <v>0.19146539527578138</v>
      </c>
      <c r="P51" s="47">
        <f t="shared" si="6"/>
        <v>0.27156029427052497</v>
      </c>
      <c r="Q51" s="47">
        <f t="shared" si="6"/>
        <v>0.19698190116105346</v>
      </c>
      <c r="R51" s="47">
        <f t="shared" si="6"/>
        <v>0.4409067376234358</v>
      </c>
      <c r="S51" s="47">
        <f t="shared" si="6"/>
        <v>4.4852607316202553E-2</v>
      </c>
      <c r="T51" s="47">
        <f t="shared" si="6"/>
        <v>0.32471915214185199</v>
      </c>
      <c r="U51" s="47">
        <f t="shared" si="6"/>
        <v>3.5473161145858134E-2</v>
      </c>
      <c r="V51" s="47">
        <f t="shared" si="6"/>
        <v>4.7917836481947418E-2</v>
      </c>
      <c r="W51" s="47">
        <f t="shared" si="6"/>
        <v>6.2917953573430496E-2</v>
      </c>
      <c r="X51" s="47">
        <f t="shared" si="8"/>
        <v>1.0459095647855281</v>
      </c>
      <c r="Y51" s="57">
        <v>8</v>
      </c>
    </row>
    <row r="52" spans="1:44" ht="12">
      <c r="A52" s="48">
        <v>8</v>
      </c>
      <c r="B52" s="49" t="s">
        <v>43</v>
      </c>
      <c r="C52" s="50">
        <f t="shared" si="7"/>
        <v>0.15449162285478202</v>
      </c>
      <c r="D52" s="50">
        <f t="shared" si="6"/>
        <v>0.84139794157356962</v>
      </c>
      <c r="E52" s="50">
        <f t="shared" si="6"/>
        <v>9.9868093480971476E-2</v>
      </c>
      <c r="F52" s="50">
        <f t="shared" si="6"/>
        <v>0.37734357996591372</v>
      </c>
      <c r="G52" s="50">
        <f t="shared" si="6"/>
        <v>5.2431239919722261E-2</v>
      </c>
      <c r="H52" s="50">
        <f t="shared" si="6"/>
        <v>0.28189815225512421</v>
      </c>
      <c r="I52" s="50">
        <f t="shared" si="6"/>
        <v>0</v>
      </c>
      <c r="J52" s="50">
        <f t="shared" si="6"/>
        <v>0.96860202070654944</v>
      </c>
      <c r="K52" s="50">
        <f t="shared" si="6"/>
        <v>0.2483904564365681</v>
      </c>
      <c r="L52" s="50">
        <f t="shared" si="6"/>
        <v>0.24733803142360872</v>
      </c>
      <c r="M52" s="50">
        <f t="shared" si="6"/>
        <v>0</v>
      </c>
      <c r="N52" s="50">
        <f t="shared" si="6"/>
        <v>0.81526981020814104</v>
      </c>
      <c r="O52" s="50">
        <f t="shared" si="6"/>
        <v>0.32303096113130053</v>
      </c>
      <c r="P52" s="50">
        <f t="shared" si="6"/>
        <v>0</v>
      </c>
      <c r="Q52" s="50">
        <f t="shared" si="6"/>
        <v>0.26874335579526076</v>
      </c>
      <c r="R52" s="50">
        <f t="shared" si="6"/>
        <v>0.34981842975868055</v>
      </c>
      <c r="S52" s="50">
        <f t="shared" si="6"/>
        <v>0.55614376218121897</v>
      </c>
      <c r="T52" s="50">
        <f t="shared" si="6"/>
        <v>5.5009144494041984E-2</v>
      </c>
      <c r="U52" s="50">
        <f t="shared" si="6"/>
        <v>0</v>
      </c>
      <c r="V52" s="50">
        <f t="shared" si="6"/>
        <v>2.9652211356295255E-2</v>
      </c>
      <c r="W52" s="50">
        <f t="shared" si="6"/>
        <v>1.5858131049362789E-2</v>
      </c>
      <c r="X52" s="50">
        <f t="shared" si="8"/>
        <v>0.96860202070654944</v>
      </c>
      <c r="Y52" s="58">
        <v>3</v>
      </c>
    </row>
    <row r="54" spans="1:44">
      <c r="A54" s="61" t="s">
        <v>59</v>
      </c>
      <c r="B54" s="62" t="s">
        <v>60</v>
      </c>
    </row>
    <row r="55" spans="1:44" s="41" customFormat="1" ht="12">
      <c r="A55" s="64"/>
      <c r="B55" s="64"/>
      <c r="C55" s="42">
        <v>1</v>
      </c>
      <c r="D55" s="42">
        <v>2</v>
      </c>
      <c r="E55" s="42"/>
      <c r="F55" s="42">
        <v>3</v>
      </c>
      <c r="G55" s="42"/>
      <c r="H55" s="42">
        <v>4</v>
      </c>
      <c r="I55" s="42"/>
      <c r="J55" s="42">
        <v>5</v>
      </c>
      <c r="K55" s="42"/>
      <c r="L55" s="42">
        <v>6</v>
      </c>
      <c r="M55" s="42"/>
      <c r="N55" s="42">
        <v>7</v>
      </c>
      <c r="O55" s="42"/>
      <c r="P55" s="42">
        <v>8</v>
      </c>
      <c r="Q55" s="42"/>
      <c r="R55" s="42">
        <v>9</v>
      </c>
      <c r="S55" s="42"/>
      <c r="T55" s="42">
        <v>10</v>
      </c>
      <c r="U55" s="42"/>
      <c r="V55" s="42">
        <v>11</v>
      </c>
      <c r="W55" s="42"/>
      <c r="X55" s="42">
        <v>12</v>
      </c>
      <c r="Y55" s="42"/>
      <c r="Z55" s="42">
        <v>13</v>
      </c>
      <c r="AA55" s="42"/>
      <c r="AB55" s="42">
        <v>14</v>
      </c>
      <c r="AC55" s="42"/>
      <c r="AD55" s="42">
        <v>15</v>
      </c>
      <c r="AE55" s="42"/>
      <c r="AF55" s="42">
        <v>16</v>
      </c>
      <c r="AG55" s="42"/>
      <c r="AH55" s="42">
        <v>17</v>
      </c>
      <c r="AI55" s="42"/>
      <c r="AJ55" s="42">
        <v>18</v>
      </c>
      <c r="AK55" s="42"/>
      <c r="AL55" s="42">
        <v>19</v>
      </c>
      <c r="AM55" s="42"/>
      <c r="AN55" s="42">
        <v>20</v>
      </c>
      <c r="AO55" s="42"/>
      <c r="AP55" s="42">
        <v>21</v>
      </c>
      <c r="AQ55" s="65"/>
      <c r="AR55" s="66" t="s">
        <v>61</v>
      </c>
    </row>
    <row r="56" spans="1:44" s="41" customFormat="1" ht="12">
      <c r="A56" s="67"/>
      <c r="B56" s="67"/>
      <c r="C56" s="53" t="s">
        <v>11</v>
      </c>
      <c r="D56" s="53" t="s">
        <v>11</v>
      </c>
      <c r="E56" s="53"/>
      <c r="F56" s="53" t="s">
        <v>11</v>
      </c>
      <c r="G56" s="53"/>
      <c r="H56" s="53" t="s">
        <v>12</v>
      </c>
      <c r="I56" s="53"/>
      <c r="J56" s="53" t="s">
        <v>12</v>
      </c>
      <c r="K56" s="53"/>
      <c r="L56" s="53" t="s">
        <v>12</v>
      </c>
      <c r="M56" s="53"/>
      <c r="N56" s="53" t="s">
        <v>11</v>
      </c>
      <c r="O56" s="53"/>
      <c r="P56" s="53" t="s">
        <v>11</v>
      </c>
      <c r="Q56" s="53"/>
      <c r="R56" s="53" t="s">
        <v>11</v>
      </c>
      <c r="S56" s="53"/>
      <c r="T56" s="53" t="s">
        <v>12</v>
      </c>
      <c r="U56" s="53"/>
      <c r="V56" s="53" t="s">
        <v>11</v>
      </c>
      <c r="W56" s="53"/>
      <c r="X56" s="53" t="s">
        <v>11</v>
      </c>
      <c r="Y56" s="53"/>
      <c r="Z56" s="53" t="s">
        <v>12</v>
      </c>
      <c r="AA56" s="53"/>
      <c r="AB56" s="53" t="s">
        <v>11</v>
      </c>
      <c r="AC56" s="53"/>
      <c r="AD56" s="53" t="s">
        <v>11</v>
      </c>
      <c r="AE56" s="53"/>
      <c r="AF56" s="53" t="s">
        <v>12</v>
      </c>
      <c r="AG56" s="53"/>
      <c r="AH56" s="53" t="s">
        <v>11</v>
      </c>
      <c r="AI56" s="53"/>
      <c r="AJ56" s="53" t="s">
        <v>11</v>
      </c>
      <c r="AK56" s="53"/>
      <c r="AL56" s="53" t="s">
        <v>11</v>
      </c>
      <c r="AM56" s="53"/>
      <c r="AN56" s="53" t="s">
        <v>11</v>
      </c>
      <c r="AO56" s="53"/>
      <c r="AP56" s="53" t="s">
        <v>11</v>
      </c>
      <c r="AQ56" s="68"/>
      <c r="AR56" s="69"/>
    </row>
    <row r="57" spans="1:44" ht="12">
      <c r="A57" s="45">
        <v>1</v>
      </c>
      <c r="B57" s="46" t="s">
        <v>36</v>
      </c>
      <c r="C57" s="70">
        <v>17.318999999999999</v>
      </c>
      <c r="D57" s="70">
        <v>210.14699999999999</v>
      </c>
      <c r="E57" s="70">
        <f>C57*D57</f>
        <v>3639.5358929999998</v>
      </c>
      <c r="F57" s="70">
        <v>49.5</v>
      </c>
      <c r="G57" s="70">
        <f>E57*F57</f>
        <v>180157.02670349999</v>
      </c>
      <c r="H57" s="70">
        <v>1.964</v>
      </c>
      <c r="I57" s="70">
        <f>G57/H57</f>
        <v>91729.646997708754</v>
      </c>
      <c r="J57" s="70">
        <v>96.2</v>
      </c>
      <c r="K57" s="70">
        <f>I57/J57</f>
        <v>953.53063407181651</v>
      </c>
      <c r="L57" s="70">
        <v>30.4</v>
      </c>
      <c r="M57" s="70">
        <f>K57/L57</f>
        <v>31.366139278678176</v>
      </c>
      <c r="N57" s="70">
        <v>5.6</v>
      </c>
      <c r="O57" s="70">
        <f>M57*N57</f>
        <v>175.65037996059777</v>
      </c>
      <c r="P57" s="70">
        <v>585.4</v>
      </c>
      <c r="Q57" s="70">
        <f>O57*P57</f>
        <v>102825.73242893393</v>
      </c>
      <c r="R57" s="70">
        <v>54.5</v>
      </c>
      <c r="S57" s="70">
        <f>Q57*R57</f>
        <v>5604002.4173768992</v>
      </c>
      <c r="T57" s="70">
        <v>7.55</v>
      </c>
      <c r="U57" s="70">
        <f>S57/T57</f>
        <v>742251.97581150988</v>
      </c>
      <c r="V57" s="70">
        <v>1</v>
      </c>
      <c r="W57" s="70">
        <f>U57*V57</f>
        <v>742251.97581150988</v>
      </c>
      <c r="X57" s="70">
        <v>2688.6</v>
      </c>
      <c r="Y57" s="70">
        <f>W57*X57</f>
        <v>1995618662.1668253</v>
      </c>
      <c r="Z57" s="70">
        <v>46.427</v>
      </c>
      <c r="AA57" s="70">
        <f>Y57/Z57</f>
        <v>42984010.64395342</v>
      </c>
      <c r="AB57" s="70">
        <v>13.881023078548179</v>
      </c>
      <c r="AC57" s="70">
        <f>AA57*AB57</f>
        <v>596662043.75727797</v>
      </c>
      <c r="AD57" s="70">
        <v>6.1280000000000001</v>
      </c>
      <c r="AE57" s="70">
        <f>AC57*AD57</f>
        <v>3656345004.1445994</v>
      </c>
      <c r="AF57" s="70">
        <v>5.7169851461772208</v>
      </c>
      <c r="AG57" s="70">
        <f>AE57/AF57</f>
        <v>639558248.03734004</v>
      </c>
      <c r="AH57" s="70">
        <v>10.75</v>
      </c>
      <c r="AI57" s="70">
        <f>AG57*AH57</f>
        <v>6875251166.4014053</v>
      </c>
      <c r="AJ57" s="70">
        <v>67.334985279999998</v>
      </c>
      <c r="AK57" s="70">
        <f>AI57*AJ57</f>
        <v>462944936085.94147</v>
      </c>
      <c r="AL57" s="70">
        <v>72.368286445012785</v>
      </c>
      <c r="AM57" s="70">
        <f>AK57*AL57</f>
        <v>33502531742935.547</v>
      </c>
      <c r="AN57" s="70">
        <v>99.1</v>
      </c>
      <c r="AO57" s="70">
        <f>AM57*AN57</f>
        <v>3320100895724912.5</v>
      </c>
      <c r="AP57" s="70">
        <v>0.77780000000000005</v>
      </c>
      <c r="AQ57" s="70">
        <f>AO57*AP57</f>
        <v>2582374476694837</v>
      </c>
      <c r="AR57" s="71">
        <v>2</v>
      </c>
    </row>
    <row r="58" spans="1:44" ht="12">
      <c r="A58" s="45">
        <v>2</v>
      </c>
      <c r="B58" s="46" t="s">
        <v>37</v>
      </c>
      <c r="C58" s="71">
        <v>27.629000000000001</v>
      </c>
      <c r="D58" s="71">
        <v>29.088000000000001</v>
      </c>
      <c r="E58" s="71">
        <f t="shared" ref="E58:E64" si="9">C58*D58</f>
        <v>803.67235200000005</v>
      </c>
      <c r="F58" s="71">
        <v>51.8</v>
      </c>
      <c r="G58" s="71">
        <f t="shared" ref="G58:G64" si="10">E58*F58</f>
        <v>41630.227833600002</v>
      </c>
      <c r="H58" s="71">
        <v>3.76</v>
      </c>
      <c r="I58" s="71">
        <f t="shared" ref="I58:I64" si="11">G58/H58</f>
        <v>11071.869104680853</v>
      </c>
      <c r="J58" s="71">
        <v>111.3</v>
      </c>
      <c r="K58" s="71">
        <f t="shared" ref="K58:K64" si="12">I58/J58</f>
        <v>99.477709835407481</v>
      </c>
      <c r="L58" s="71">
        <v>7</v>
      </c>
      <c r="M58" s="71">
        <f t="shared" ref="M58:M64" si="13">K58/L58</f>
        <v>14.211101405058212</v>
      </c>
      <c r="N58" s="71">
        <v>1.3</v>
      </c>
      <c r="O58" s="71">
        <f t="shared" ref="O58:O64" si="14">M58*N58</f>
        <v>18.474431826575675</v>
      </c>
      <c r="P58" s="71">
        <v>-203.5</v>
      </c>
      <c r="Q58" s="71">
        <f t="shared" ref="Q58:Q64" si="15">O58*P58</f>
        <v>-3759.5468767081497</v>
      </c>
      <c r="R58" s="71">
        <v>92.5</v>
      </c>
      <c r="S58" s="71">
        <f t="shared" ref="S58:S64" si="16">Q58*R58</f>
        <v>-347758.08609550382</v>
      </c>
      <c r="T58" s="71">
        <v>9.7669999999999995</v>
      </c>
      <c r="U58" s="71">
        <f t="shared" ref="U58:U64" si="17">S58/T58</f>
        <v>-35605.414773779448</v>
      </c>
      <c r="V58" s="71">
        <v>-1.1000000000000001</v>
      </c>
      <c r="W58" s="71">
        <f t="shared" ref="W58:W64" si="18">U58*V58</f>
        <v>39165.956251157397</v>
      </c>
      <c r="X58" s="71">
        <v>624.4</v>
      </c>
      <c r="Y58" s="71">
        <f t="shared" ref="Y58:Y64" si="19">W58*X58</f>
        <v>24455223.083222676</v>
      </c>
      <c r="Z58" s="71">
        <v>6.0430000000000001</v>
      </c>
      <c r="AA58" s="71">
        <f t="shared" ref="AA58:AA64" si="20">Y58/Z58</f>
        <v>4046867.9601559946</v>
      </c>
      <c r="AB58" s="71">
        <v>15.621810981272899</v>
      </c>
      <c r="AC58" s="71">
        <f t="shared" ref="AC58:AC64" si="21">AA58*AB58</f>
        <v>63219406.339726374</v>
      </c>
      <c r="AD58" s="71">
        <v>12.476000000000001</v>
      </c>
      <c r="AE58" s="71">
        <f t="shared" ref="AE58:AE64" si="22">AC58*AD58</f>
        <v>788725313.49442625</v>
      </c>
      <c r="AF58" s="71">
        <v>2.8004588647399395</v>
      </c>
      <c r="AG58" s="71">
        <f t="shared" ref="AG58:AG64" si="23">AE58/AF58</f>
        <v>281641456.48597842</v>
      </c>
      <c r="AH58" s="71">
        <v>14.02</v>
      </c>
      <c r="AI58" s="71">
        <f t="shared" ref="AI58:AI64" si="24">AG58*AH58</f>
        <v>3948613219.9334173</v>
      </c>
      <c r="AJ58" s="71">
        <v>8.4177474169999993</v>
      </c>
      <c r="AK58" s="71">
        <f t="shared" ref="AK58:AK64" si="25">AI58*AJ58</f>
        <v>33238428732.826572</v>
      </c>
      <c r="AL58" s="71">
        <v>67.813186813186817</v>
      </c>
      <c r="AM58" s="71">
        <f t="shared" ref="AM58:AM64" si="26">AK58*AL58</f>
        <v>2254003777035.9648</v>
      </c>
      <c r="AN58" s="71">
        <v>89.5</v>
      </c>
      <c r="AO58" s="71">
        <f t="shared" ref="AO58:AO64" si="27">AM58*AN58</f>
        <v>201733338044718.84</v>
      </c>
      <c r="AP58" s="71">
        <v>0.69830000000000003</v>
      </c>
      <c r="AQ58" s="71">
        <f t="shared" ref="AQ58:AQ64" si="28">AO58*AP58</f>
        <v>140870389956627.19</v>
      </c>
      <c r="AR58" s="71">
        <v>4</v>
      </c>
    </row>
    <row r="59" spans="1:44" ht="12">
      <c r="A59" s="45">
        <v>3</v>
      </c>
      <c r="B59" s="46" t="s">
        <v>38</v>
      </c>
      <c r="C59" s="71">
        <v>18.739999999999998</v>
      </c>
      <c r="D59" s="71">
        <v>197.476</v>
      </c>
      <c r="E59" s="71">
        <f t="shared" si="9"/>
        <v>3700.7002399999997</v>
      </c>
      <c r="F59" s="71">
        <v>56.3</v>
      </c>
      <c r="G59" s="71">
        <f t="shared" si="10"/>
        <v>208349.42351199998</v>
      </c>
      <c r="H59" s="71">
        <v>3.452</v>
      </c>
      <c r="I59" s="71">
        <f t="shared" si="11"/>
        <v>60356.148178447271</v>
      </c>
      <c r="J59" s="71">
        <v>95</v>
      </c>
      <c r="K59" s="71">
        <f t="shared" si="12"/>
        <v>635.3278755626028</v>
      </c>
      <c r="L59" s="71">
        <v>15.9</v>
      </c>
      <c r="M59" s="71">
        <f t="shared" si="13"/>
        <v>39.957728022805206</v>
      </c>
      <c r="N59" s="71">
        <v>-0.6</v>
      </c>
      <c r="O59" s="71">
        <f t="shared" si="14"/>
        <v>-23.974636813683123</v>
      </c>
      <c r="P59" s="71">
        <v>-527.9</v>
      </c>
      <c r="Q59" s="71">
        <f t="shared" si="15"/>
        <v>12656.21077394332</v>
      </c>
      <c r="R59" s="71">
        <v>39.700000000000003</v>
      </c>
      <c r="S59" s="71">
        <f t="shared" si="16"/>
        <v>502451.5677255498</v>
      </c>
      <c r="T59" s="71">
        <v>7.6829999999999998</v>
      </c>
      <c r="U59" s="71">
        <f t="shared" si="17"/>
        <v>65397.835184895201</v>
      </c>
      <c r="V59" s="71">
        <v>1.4</v>
      </c>
      <c r="W59" s="71">
        <f t="shared" si="18"/>
        <v>91556.969258853278</v>
      </c>
      <c r="X59" s="71">
        <v>2483.1999999999998</v>
      </c>
      <c r="Y59" s="71">
        <f t="shared" si="19"/>
        <v>227354266.06358445</v>
      </c>
      <c r="Z59" s="71">
        <v>48.561999999999998</v>
      </c>
      <c r="AA59" s="71">
        <f t="shared" si="20"/>
        <v>4681731.9316252312</v>
      </c>
      <c r="AB59" s="71">
        <v>9.7381200967026889</v>
      </c>
      <c r="AC59" s="71">
        <f t="shared" si="21"/>
        <v>45591267.810734361</v>
      </c>
      <c r="AD59" s="71">
        <v>7.7750000000000004</v>
      </c>
      <c r="AE59" s="71">
        <f t="shared" si="22"/>
        <v>354472107.22845966</v>
      </c>
      <c r="AF59" s="71">
        <v>2.0566547569906906</v>
      </c>
      <c r="AG59" s="71">
        <f t="shared" si="23"/>
        <v>172353724.42729539</v>
      </c>
      <c r="AH59" s="71">
        <v>1.4850000000000001</v>
      </c>
      <c r="AI59" s="71">
        <f t="shared" si="24"/>
        <v>255945280.77453366</v>
      </c>
      <c r="AJ59" s="71">
        <v>48.655138569999998</v>
      </c>
      <c r="AK59" s="71">
        <f t="shared" si="25"/>
        <v>12453053102.422491</v>
      </c>
      <c r="AL59" s="71">
        <v>72.36317780580076</v>
      </c>
      <c r="AM59" s="71">
        <f t="shared" si="26"/>
        <v>901142495875.67749</v>
      </c>
      <c r="AN59" s="71">
        <v>100.5292</v>
      </c>
      <c r="AO59" s="71">
        <f t="shared" si="27"/>
        <v>90591134196385.156</v>
      </c>
      <c r="AP59" s="71">
        <v>0.83830000000000005</v>
      </c>
      <c r="AQ59" s="71">
        <f t="shared" si="28"/>
        <v>75942547796829.687</v>
      </c>
      <c r="AR59" s="71">
        <v>5</v>
      </c>
    </row>
    <row r="60" spans="1:44" ht="12">
      <c r="A60" s="45">
        <v>4</v>
      </c>
      <c r="B60" s="46" t="s">
        <v>39</v>
      </c>
      <c r="C60" s="71">
        <v>17.219000000000001</v>
      </c>
      <c r="D60" s="71">
        <v>3197.07</v>
      </c>
      <c r="E60" s="71">
        <f t="shared" si="9"/>
        <v>55050.348330000008</v>
      </c>
      <c r="F60" s="71">
        <v>57.6</v>
      </c>
      <c r="G60" s="71">
        <f t="shared" si="10"/>
        <v>3170900.0638080006</v>
      </c>
      <c r="H60" s="71">
        <v>2.044</v>
      </c>
      <c r="I60" s="71">
        <f t="shared" si="11"/>
        <v>1551320.9705518594</v>
      </c>
      <c r="J60" s="71">
        <v>93.7</v>
      </c>
      <c r="K60" s="71">
        <f t="shared" si="12"/>
        <v>16556.253687853354</v>
      </c>
      <c r="L60" s="71">
        <v>12.1</v>
      </c>
      <c r="M60" s="71">
        <f t="shared" si="13"/>
        <v>1368.2854287482112</v>
      </c>
      <c r="N60" s="71">
        <v>6.5</v>
      </c>
      <c r="O60" s="71">
        <f t="shared" si="14"/>
        <v>8893.8552868633724</v>
      </c>
      <c r="P60" s="71">
        <v>16097.6</v>
      </c>
      <c r="Q60" s="71">
        <f t="shared" si="15"/>
        <v>143169724.86581182</v>
      </c>
      <c r="R60" s="71">
        <v>51.6</v>
      </c>
      <c r="S60" s="71">
        <f t="shared" si="16"/>
        <v>7387557803.0758905</v>
      </c>
      <c r="T60" s="71">
        <v>5.4580000000000002</v>
      </c>
      <c r="U60" s="71">
        <f t="shared" si="17"/>
        <v>1353528362.6009326</v>
      </c>
      <c r="V60" s="71">
        <v>-2.2999999999999998</v>
      </c>
      <c r="W60" s="71">
        <f t="shared" si="18"/>
        <v>-3113115233.9821448</v>
      </c>
      <c r="X60" s="71">
        <v>40062.1</v>
      </c>
      <c r="Y60" s="71">
        <f t="shared" si="19"/>
        <v>-124717933815316.08</v>
      </c>
      <c r="Z60" s="71">
        <v>81.506</v>
      </c>
      <c r="AA60" s="71">
        <f t="shared" si="20"/>
        <v>-1530168746047.114</v>
      </c>
      <c r="AB60" s="71">
        <v>13.173324088758855</v>
      </c>
      <c r="AC60" s="71">
        <f t="shared" si="21"/>
        <v>-20157408802168.379</v>
      </c>
      <c r="AD60" s="71">
        <v>5.9829999999999997</v>
      </c>
      <c r="AE60" s="71">
        <f t="shared" si="22"/>
        <v>-120601776863373.41</v>
      </c>
      <c r="AF60" s="71">
        <v>2.0771562108596595</v>
      </c>
      <c r="AG60" s="71">
        <f t="shared" si="23"/>
        <v>-58061004864656.141</v>
      </c>
      <c r="AH60" s="71">
        <v>20.97</v>
      </c>
      <c r="AI60" s="71">
        <f t="shared" si="24"/>
        <v>-1217539272011839.2</v>
      </c>
      <c r="AJ60" s="71">
        <v>58.873398690000002</v>
      </c>
      <c r="AK60" s="71">
        <f t="shared" si="25"/>
        <v>-7.1680674981885376E+16</v>
      </c>
      <c r="AL60" s="71">
        <v>73.275471698113208</v>
      </c>
      <c r="AM60" s="71">
        <f t="shared" si="26"/>
        <v>-5.2524352709367931E+18</v>
      </c>
      <c r="AN60" s="71">
        <v>95.2</v>
      </c>
      <c r="AO60" s="71">
        <f t="shared" si="27"/>
        <v>-5.0003183779318274E+20</v>
      </c>
      <c r="AP60" s="71">
        <v>0.75900000000000001</v>
      </c>
      <c r="AQ60" s="71">
        <f t="shared" si="28"/>
        <v>-3.7952416488502572E+20</v>
      </c>
      <c r="AR60" s="71">
        <v>8</v>
      </c>
    </row>
    <row r="61" spans="1:44" ht="12">
      <c r="A61" s="45">
        <v>5</v>
      </c>
      <c r="B61" s="46" t="s">
        <v>40</v>
      </c>
      <c r="C61" s="71">
        <v>25.893999999999998</v>
      </c>
      <c r="D61" s="71">
        <v>37.271999999999998</v>
      </c>
      <c r="E61" s="71">
        <f t="shared" si="9"/>
        <v>965.1211679999999</v>
      </c>
      <c r="F61" s="71">
        <v>62.1</v>
      </c>
      <c r="G61" s="71">
        <f t="shared" si="10"/>
        <v>59934.024532799995</v>
      </c>
      <c r="H61" s="71">
        <v>1.5980000000000001</v>
      </c>
      <c r="I61" s="71">
        <f t="shared" si="11"/>
        <v>37505.647392240295</v>
      </c>
      <c r="J61" s="71">
        <v>116.1</v>
      </c>
      <c r="K61" s="71">
        <f t="shared" si="12"/>
        <v>323.04605850336173</v>
      </c>
      <c r="L61" s="71">
        <v>7.7</v>
      </c>
      <c r="M61" s="71">
        <f t="shared" si="13"/>
        <v>41.95403357186516</v>
      </c>
      <c r="N61" s="71">
        <v>-0.3</v>
      </c>
      <c r="O61" s="71">
        <f t="shared" si="14"/>
        <v>-12.586210071559547</v>
      </c>
      <c r="P61" s="71">
        <v>-135.9</v>
      </c>
      <c r="Q61" s="71">
        <f t="shared" si="15"/>
        <v>1710.4659487249426</v>
      </c>
      <c r="R61" s="71">
        <v>61.1</v>
      </c>
      <c r="S61" s="71">
        <f t="shared" si="16"/>
        <v>104509.46946709399</v>
      </c>
      <c r="T61" s="71">
        <v>14.936</v>
      </c>
      <c r="U61" s="71">
        <f t="shared" si="17"/>
        <v>6997.1524817283071</v>
      </c>
      <c r="V61" s="71">
        <v>-4.5</v>
      </c>
      <c r="W61" s="71">
        <f t="shared" si="18"/>
        <v>-31487.186167777381</v>
      </c>
      <c r="X61" s="71">
        <v>885.6</v>
      </c>
      <c r="Y61" s="71">
        <f t="shared" si="19"/>
        <v>-27885052.07018365</v>
      </c>
      <c r="Z61" s="71">
        <v>37.771000000000001</v>
      </c>
      <c r="AA61" s="71">
        <f t="shared" si="20"/>
        <v>-738266.18490862427</v>
      </c>
      <c r="AB61" s="71">
        <v>10.528976348045004</v>
      </c>
      <c r="AC61" s="71">
        <f t="shared" si="21"/>
        <v>-7773187.1994643249</v>
      </c>
      <c r="AD61" s="71">
        <v>15.631</v>
      </c>
      <c r="AE61" s="71">
        <f t="shared" si="22"/>
        <v>-121502689.11482686</v>
      </c>
      <c r="AF61" s="71">
        <v>2.4708814166746498</v>
      </c>
      <c r="AG61" s="71">
        <f t="shared" si="23"/>
        <v>-49173824.488245592</v>
      </c>
      <c r="AH61" s="71">
        <v>1.165</v>
      </c>
      <c r="AI61" s="71">
        <f t="shared" si="24"/>
        <v>-57287505.528806113</v>
      </c>
      <c r="AJ61" s="71">
        <v>74.406377579999997</v>
      </c>
      <c r="AK61" s="71">
        <f t="shared" si="25"/>
        <v>-4262555766.9926848</v>
      </c>
      <c r="AL61" s="71">
        <v>65.892957746478871</v>
      </c>
      <c r="AM61" s="71">
        <f t="shared" si="26"/>
        <v>-280872407046.4588</v>
      </c>
      <c r="AN61" s="71">
        <v>82.383880000000005</v>
      </c>
      <c r="AO61" s="71">
        <f t="shared" si="27"/>
        <v>-23139358677426.617</v>
      </c>
      <c r="AP61" s="71">
        <v>0.7399</v>
      </c>
      <c r="AQ61" s="71">
        <f t="shared" si="28"/>
        <v>-17120811485427.955</v>
      </c>
      <c r="AR61" s="71">
        <v>7</v>
      </c>
    </row>
    <row r="62" spans="1:44" ht="12">
      <c r="A62" s="45">
        <v>6</v>
      </c>
      <c r="B62" s="46" t="s">
        <v>41</v>
      </c>
      <c r="C62" s="71">
        <v>17.099</v>
      </c>
      <c r="D62" s="71">
        <v>65.013999999999996</v>
      </c>
      <c r="E62" s="71">
        <f t="shared" si="9"/>
        <v>1111.6743859999999</v>
      </c>
      <c r="F62" s="71">
        <v>64.2</v>
      </c>
      <c r="G62" s="71">
        <f t="shared" si="10"/>
        <v>71369.495581199997</v>
      </c>
      <c r="H62" s="71">
        <v>2.9249999999999998</v>
      </c>
      <c r="I62" s="71">
        <f t="shared" si="11"/>
        <v>24399.827549128204</v>
      </c>
      <c r="J62" s="71">
        <v>109.3</v>
      </c>
      <c r="K62" s="71">
        <f t="shared" si="12"/>
        <v>223.23721453914186</v>
      </c>
      <c r="L62" s="71">
        <v>4.9000000000000004</v>
      </c>
      <c r="M62" s="71">
        <f t="shared" si="13"/>
        <v>45.558615212069761</v>
      </c>
      <c r="N62" s="71">
        <v>-1.4</v>
      </c>
      <c r="O62" s="71">
        <f t="shared" si="14"/>
        <v>-63.782061296897659</v>
      </c>
      <c r="P62" s="71">
        <v>40.299999999999997</v>
      </c>
      <c r="Q62" s="71">
        <f t="shared" si="15"/>
        <v>-2570.4170702649753</v>
      </c>
      <c r="R62" s="71">
        <v>84.2</v>
      </c>
      <c r="S62" s="71">
        <f t="shared" si="16"/>
        <v>-216429.11731631093</v>
      </c>
      <c r="T62" s="71">
        <v>13.246</v>
      </c>
      <c r="U62" s="71">
        <f t="shared" si="17"/>
        <v>-16339.205595373012</v>
      </c>
      <c r="V62" s="71">
        <v>-3.5</v>
      </c>
      <c r="W62" s="71">
        <f t="shared" si="18"/>
        <v>57187.219583805541</v>
      </c>
      <c r="X62" s="71">
        <v>1278.5</v>
      </c>
      <c r="Y62" s="71">
        <f t="shared" si="19"/>
        <v>73113860.237895384</v>
      </c>
      <c r="Z62" s="71">
        <v>38.963999999999999</v>
      </c>
      <c r="AA62" s="71">
        <f t="shared" si="20"/>
        <v>1876446.4695076323</v>
      </c>
      <c r="AB62" s="71">
        <v>10.358445038427716</v>
      </c>
      <c r="AC62" s="71">
        <f t="shared" si="21"/>
        <v>19437067.62194654</v>
      </c>
      <c r="AD62" s="71">
        <v>15.5</v>
      </c>
      <c r="AE62" s="71">
        <f t="shared" si="22"/>
        <v>301274548.14017135</v>
      </c>
      <c r="AF62" s="71">
        <v>2.7957774341737003</v>
      </c>
      <c r="AG62" s="71">
        <f t="shared" si="23"/>
        <v>107760562.21700418</v>
      </c>
      <c r="AH62" s="71">
        <v>9.5500000000000007</v>
      </c>
      <c r="AI62" s="71">
        <f t="shared" si="24"/>
        <v>1029113369.17239</v>
      </c>
      <c r="AJ62" s="71">
        <v>42.754195780000003</v>
      </c>
      <c r="AK62" s="71">
        <f t="shared" si="25"/>
        <v>43998914465.411781</v>
      </c>
      <c r="AL62" s="71">
        <v>64.777150916784208</v>
      </c>
      <c r="AM62" s="71">
        <f t="shared" si="26"/>
        <v>2850124322500.6587</v>
      </c>
      <c r="AN62" s="71">
        <v>90.714960000000005</v>
      </c>
      <c r="AO62" s="71">
        <f t="shared" si="27"/>
        <v>258548913910674.37</v>
      </c>
      <c r="AP62" s="71">
        <v>0.71309999999999996</v>
      </c>
      <c r="AQ62" s="71">
        <f t="shared" si="28"/>
        <v>184371230509701.87</v>
      </c>
      <c r="AR62" s="71">
        <v>3</v>
      </c>
    </row>
    <row r="63" spans="1:44" ht="12">
      <c r="A63" s="45">
        <v>7</v>
      </c>
      <c r="B63" s="46" t="s">
        <v>42</v>
      </c>
      <c r="C63" s="71">
        <v>21.08</v>
      </c>
      <c r="D63" s="71">
        <v>800.93399999999997</v>
      </c>
      <c r="E63" s="71">
        <f t="shared" si="9"/>
        <v>16883.688719999998</v>
      </c>
      <c r="F63" s="71">
        <v>61.2</v>
      </c>
      <c r="G63" s="71">
        <f t="shared" si="10"/>
        <v>1033281.7496639999</v>
      </c>
      <c r="H63" s="71">
        <v>2.4</v>
      </c>
      <c r="I63" s="71">
        <f t="shared" si="11"/>
        <v>430534.06235999998</v>
      </c>
      <c r="J63" s="71">
        <v>100.6</v>
      </c>
      <c r="K63" s="71">
        <f t="shared" si="12"/>
        <v>4279.6626477137179</v>
      </c>
      <c r="L63" s="71">
        <v>7.2</v>
      </c>
      <c r="M63" s="71">
        <f t="shared" si="13"/>
        <v>594.39758996023863</v>
      </c>
      <c r="N63" s="71">
        <v>-4.5</v>
      </c>
      <c r="O63" s="71">
        <f t="shared" si="14"/>
        <v>-2674.7891548210737</v>
      </c>
      <c r="P63" s="71">
        <v>-788.2</v>
      </c>
      <c r="Q63" s="71">
        <f t="shared" si="15"/>
        <v>2108268.8118299702</v>
      </c>
      <c r="R63" s="71">
        <v>46.2</v>
      </c>
      <c r="S63" s="71">
        <f t="shared" si="16"/>
        <v>97402019.106544629</v>
      </c>
      <c r="T63" s="71">
        <v>10.347</v>
      </c>
      <c r="U63" s="71">
        <f t="shared" si="17"/>
        <v>9413551.6677824128</v>
      </c>
      <c r="V63" s="71">
        <v>0</v>
      </c>
      <c r="W63" s="71">
        <f t="shared" si="18"/>
        <v>0</v>
      </c>
      <c r="X63" s="71">
        <v>15590.7</v>
      </c>
      <c r="Y63" s="71">
        <f t="shared" si="19"/>
        <v>0</v>
      </c>
      <c r="Z63" s="71">
        <v>55.387999999999998</v>
      </c>
      <c r="AA63" s="71">
        <f t="shared" si="20"/>
        <v>0</v>
      </c>
      <c r="AB63" s="71">
        <v>7.3685243503353721</v>
      </c>
      <c r="AC63" s="71">
        <f t="shared" si="21"/>
        <v>0</v>
      </c>
      <c r="AD63" s="71">
        <v>9.6470000000000002</v>
      </c>
      <c r="AE63" s="71">
        <f t="shared" si="22"/>
        <v>0</v>
      </c>
      <c r="AF63" s="71">
        <v>1.9235950523351297</v>
      </c>
      <c r="AG63" s="71">
        <f t="shared" si="23"/>
        <v>0</v>
      </c>
      <c r="AH63" s="71">
        <v>19.399999999999999</v>
      </c>
      <c r="AI63" s="71">
        <f t="shared" si="24"/>
        <v>0</v>
      </c>
      <c r="AJ63" s="71">
        <v>25.359306239999999</v>
      </c>
      <c r="AK63" s="71">
        <f t="shared" si="25"/>
        <v>0</v>
      </c>
      <c r="AL63" s="71">
        <v>67.445478723404264</v>
      </c>
      <c r="AM63" s="71">
        <f t="shared" si="26"/>
        <v>0</v>
      </c>
      <c r="AN63" s="71">
        <v>88</v>
      </c>
      <c r="AO63" s="71">
        <f t="shared" si="27"/>
        <v>0</v>
      </c>
      <c r="AP63" s="71">
        <v>0.70379999999999998</v>
      </c>
      <c r="AQ63" s="71">
        <f t="shared" si="28"/>
        <v>0</v>
      </c>
      <c r="AR63" s="71">
        <v>6</v>
      </c>
    </row>
    <row r="64" spans="1:44" ht="12">
      <c r="A64" s="48">
        <v>8</v>
      </c>
      <c r="B64" s="49" t="s">
        <v>43</v>
      </c>
      <c r="C64" s="72">
        <v>18.539000000000001</v>
      </c>
      <c r="D64" s="72">
        <v>392.95600000000002</v>
      </c>
      <c r="E64" s="72">
        <f t="shared" si="9"/>
        <v>7285.0112840000011</v>
      </c>
      <c r="F64" s="72">
        <v>48.2</v>
      </c>
      <c r="G64" s="72">
        <f t="shared" si="10"/>
        <v>351137.54388880008</v>
      </c>
      <c r="H64" s="72">
        <v>1.038</v>
      </c>
      <c r="I64" s="72">
        <f t="shared" si="11"/>
        <v>338282.79758073227</v>
      </c>
      <c r="J64" s="72">
        <v>100.8</v>
      </c>
      <c r="K64" s="72">
        <f t="shared" si="12"/>
        <v>3355.980134729487</v>
      </c>
      <c r="L64" s="72">
        <v>18.3</v>
      </c>
      <c r="M64" s="72">
        <f t="shared" si="13"/>
        <v>183.38689260816867</v>
      </c>
      <c r="N64" s="72">
        <v>7</v>
      </c>
      <c r="O64" s="72">
        <f t="shared" si="14"/>
        <v>1283.7082482571807</v>
      </c>
      <c r="P64" s="72">
        <v>459.9</v>
      </c>
      <c r="Q64" s="72">
        <f t="shared" si="15"/>
        <v>590377.42337347742</v>
      </c>
      <c r="R64" s="72">
        <v>48.7</v>
      </c>
      <c r="S64" s="72">
        <f t="shared" si="16"/>
        <v>28751380.518288352</v>
      </c>
      <c r="T64" s="72">
        <v>7.9</v>
      </c>
      <c r="U64" s="72">
        <f t="shared" si="17"/>
        <v>3639415.2554795379</v>
      </c>
      <c r="V64" s="72">
        <v>2.2000000000000002</v>
      </c>
      <c r="W64" s="72">
        <f t="shared" si="18"/>
        <v>8006713.5620549843</v>
      </c>
      <c r="X64" s="72">
        <v>4657.1000000000004</v>
      </c>
      <c r="Y64" s="72">
        <f t="shared" si="19"/>
        <v>37288065729.846268</v>
      </c>
      <c r="Z64" s="72">
        <v>37.441000000000003</v>
      </c>
      <c r="AA64" s="72">
        <f t="shared" si="20"/>
        <v>995915326.242522</v>
      </c>
      <c r="AB64" s="72">
        <v>17.037871559310325</v>
      </c>
      <c r="AC64" s="72">
        <f t="shared" si="21"/>
        <v>16968277412.468729</v>
      </c>
      <c r="AD64" s="72">
        <v>7.4669999999999996</v>
      </c>
      <c r="AE64" s="72">
        <f t="shared" si="22"/>
        <v>126702127438.90399</v>
      </c>
      <c r="AF64" s="72">
        <v>2.7072834272996102</v>
      </c>
      <c r="AG64" s="72">
        <f t="shared" si="23"/>
        <v>46800466534.559883</v>
      </c>
      <c r="AH64" s="72">
        <v>1.5029999999999999</v>
      </c>
      <c r="AI64" s="72">
        <f t="shared" si="24"/>
        <v>70341101201.443497</v>
      </c>
      <c r="AJ64" s="72">
        <v>66.097543880000003</v>
      </c>
      <c r="AK64" s="72">
        <f t="shared" si="25"/>
        <v>4649374023229.9326</v>
      </c>
      <c r="AL64" s="72">
        <v>74.457354758961685</v>
      </c>
      <c r="AM64" s="72">
        <f t="shared" si="26"/>
        <v>346180091054732.06</v>
      </c>
      <c r="AN64" s="72">
        <v>92.775959999999998</v>
      </c>
      <c r="AO64" s="72">
        <f t="shared" si="27"/>
        <v>3.211719028049018E+16</v>
      </c>
      <c r="AP64" s="72">
        <v>0.8044</v>
      </c>
      <c r="AQ64" s="72">
        <f t="shared" si="28"/>
        <v>2.58350678616263E+16</v>
      </c>
      <c r="AR64" s="72">
        <v>1</v>
      </c>
    </row>
    <row r="66" spans="1:7">
      <c r="A66" s="61" t="s">
        <v>62</v>
      </c>
      <c r="B66" s="62" t="s">
        <v>63</v>
      </c>
    </row>
    <row r="67" spans="1:7" ht="15" customHeight="1">
      <c r="A67" s="38"/>
      <c r="B67" s="73" t="s">
        <v>64</v>
      </c>
      <c r="C67" s="74" t="s">
        <v>65</v>
      </c>
      <c r="D67" s="75" t="s">
        <v>66</v>
      </c>
      <c r="E67" s="76" t="s">
        <v>67</v>
      </c>
      <c r="F67" s="74" t="s">
        <v>68</v>
      </c>
      <c r="G67" s="77"/>
    </row>
    <row r="68" spans="1:7" ht="12">
      <c r="A68" s="45">
        <v>1</v>
      </c>
      <c r="B68" s="78" t="s">
        <v>36</v>
      </c>
      <c r="C68" s="65">
        <v>2</v>
      </c>
      <c r="D68" s="42">
        <v>2</v>
      </c>
      <c r="E68" s="79">
        <v>2</v>
      </c>
      <c r="F68" s="65">
        <v>2</v>
      </c>
      <c r="G68" s="80">
        <f>AVERAGE(C68:E68)</f>
        <v>2</v>
      </c>
    </row>
    <row r="69" spans="1:7" ht="12">
      <c r="A69" s="45">
        <v>2</v>
      </c>
      <c r="B69" s="78" t="s">
        <v>37</v>
      </c>
      <c r="C69" s="81">
        <v>4</v>
      </c>
      <c r="D69" s="45">
        <v>6</v>
      </c>
      <c r="E69" s="82">
        <v>4</v>
      </c>
      <c r="F69" s="81">
        <v>4</v>
      </c>
      <c r="G69" s="80">
        <f t="shared" ref="G69:G75" si="29">AVERAGE(C69:E69)</f>
        <v>4.666666666666667</v>
      </c>
    </row>
    <row r="70" spans="1:7" ht="12">
      <c r="A70" s="45">
        <v>3</v>
      </c>
      <c r="B70" s="78" t="s">
        <v>38</v>
      </c>
      <c r="C70" s="81">
        <v>6</v>
      </c>
      <c r="D70" s="45">
        <v>7</v>
      </c>
      <c r="E70" s="82">
        <v>5</v>
      </c>
      <c r="F70" s="81">
        <v>6</v>
      </c>
      <c r="G70" s="80">
        <f t="shared" si="29"/>
        <v>6</v>
      </c>
    </row>
    <row r="71" spans="1:7" ht="12">
      <c r="A71" s="45">
        <v>4</v>
      </c>
      <c r="B71" s="78" t="s">
        <v>39</v>
      </c>
      <c r="C71" s="81">
        <v>1</v>
      </c>
      <c r="D71" s="45">
        <v>1</v>
      </c>
      <c r="E71" s="82">
        <v>8</v>
      </c>
      <c r="F71" s="81">
        <v>1</v>
      </c>
      <c r="G71" s="80">
        <f t="shared" si="29"/>
        <v>3.3333333333333335</v>
      </c>
    </row>
    <row r="72" spans="1:7" ht="12">
      <c r="A72" s="45">
        <v>5</v>
      </c>
      <c r="B72" s="78" t="s">
        <v>40</v>
      </c>
      <c r="C72" s="81">
        <v>8</v>
      </c>
      <c r="D72" s="45">
        <v>5</v>
      </c>
      <c r="E72" s="82">
        <v>7</v>
      </c>
      <c r="F72" s="81">
        <v>8</v>
      </c>
      <c r="G72" s="80">
        <f t="shared" si="29"/>
        <v>6.666666666666667</v>
      </c>
    </row>
    <row r="73" spans="1:7" ht="12">
      <c r="A73" s="45">
        <v>6</v>
      </c>
      <c r="B73" s="78" t="s">
        <v>41</v>
      </c>
      <c r="C73" s="81">
        <v>7</v>
      </c>
      <c r="D73" s="45">
        <v>4</v>
      </c>
      <c r="E73" s="82">
        <v>3</v>
      </c>
      <c r="F73" s="81">
        <v>5</v>
      </c>
      <c r="G73" s="80">
        <f t="shared" si="29"/>
        <v>4.666666666666667</v>
      </c>
    </row>
    <row r="74" spans="1:7" ht="12">
      <c r="A74" s="45">
        <v>7</v>
      </c>
      <c r="B74" s="78" t="s">
        <v>42</v>
      </c>
      <c r="C74" s="81">
        <v>5</v>
      </c>
      <c r="D74" s="45">
        <v>8</v>
      </c>
      <c r="E74" s="82">
        <v>6</v>
      </c>
      <c r="F74" s="81">
        <v>7</v>
      </c>
      <c r="G74" s="80">
        <f t="shared" si="29"/>
        <v>6.333333333333333</v>
      </c>
    </row>
    <row r="75" spans="1:7" ht="12">
      <c r="A75" s="48">
        <v>8</v>
      </c>
      <c r="B75" s="83" t="s">
        <v>43</v>
      </c>
      <c r="C75" s="84">
        <v>3</v>
      </c>
      <c r="D75" s="48">
        <v>3</v>
      </c>
      <c r="E75" s="85">
        <v>1</v>
      </c>
      <c r="F75" s="84">
        <v>3</v>
      </c>
      <c r="G75" s="86">
        <f t="shared" si="29"/>
        <v>2.3333333333333335</v>
      </c>
    </row>
  </sheetData>
  <mergeCells count="10">
    <mergeCell ref="AR55:AR56"/>
    <mergeCell ref="C2:N2"/>
    <mergeCell ref="O2:W2"/>
    <mergeCell ref="C3:E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ignoredErrors>
    <ignoredError sqref="G68:G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tsviderske</dc:creator>
  <cp:lastModifiedBy>tsviderske</cp:lastModifiedBy>
  <dcterms:created xsi:type="dcterms:W3CDTF">2014-12-28T14:21:35Z</dcterms:created>
  <dcterms:modified xsi:type="dcterms:W3CDTF">2014-12-28T14:23:10Z</dcterms:modified>
</cp:coreProperties>
</file>