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285" windowWidth="28380" windowHeight="1221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AR58" i="1"/>
  <c r="AT65"/>
  <c r="AR65"/>
  <c r="AP65"/>
  <c r="AN65"/>
  <c r="AL65"/>
  <c r="AJ65"/>
  <c r="AH65"/>
  <c r="AF65"/>
  <c r="AD65"/>
  <c r="AB65"/>
  <c r="Z65"/>
  <c r="X65"/>
  <c r="V65"/>
  <c r="T65"/>
  <c r="R65"/>
  <c r="P65"/>
  <c r="N65"/>
  <c r="L65"/>
  <c r="J65"/>
  <c r="H65"/>
  <c r="F65"/>
  <c r="D65"/>
  <c r="E65" s="1"/>
  <c r="G65" s="1"/>
  <c r="I65" s="1"/>
  <c r="K65" s="1"/>
  <c r="M65" s="1"/>
  <c r="O65" s="1"/>
  <c r="Q65" s="1"/>
  <c r="S65" s="1"/>
  <c r="U65" s="1"/>
  <c r="W65" s="1"/>
  <c r="Y65" s="1"/>
  <c r="AA65" s="1"/>
  <c r="AC65" s="1"/>
  <c r="AE65" s="1"/>
  <c r="AG65" s="1"/>
  <c r="AI65" s="1"/>
  <c r="AK65" s="1"/>
  <c r="AM65" s="1"/>
  <c r="AO65" s="1"/>
  <c r="AQ65" s="1"/>
  <c r="AS65" s="1"/>
  <c r="AU65" s="1"/>
  <c r="AT64"/>
  <c r="AR64"/>
  <c r="AP64"/>
  <c r="AN64"/>
  <c r="AL64"/>
  <c r="AJ64"/>
  <c r="AH64"/>
  <c r="AF64"/>
  <c r="AD64"/>
  <c r="AB64"/>
  <c r="Z64"/>
  <c r="X64"/>
  <c r="V64"/>
  <c r="T64"/>
  <c r="R64"/>
  <c r="P64"/>
  <c r="N64"/>
  <c r="L64"/>
  <c r="J64"/>
  <c r="H64"/>
  <c r="F64"/>
  <c r="D64"/>
  <c r="E64" s="1"/>
  <c r="G64" s="1"/>
  <c r="AT63"/>
  <c r="AR63"/>
  <c r="AP63"/>
  <c r="AN63"/>
  <c r="AL63"/>
  <c r="AJ63"/>
  <c r="AH63"/>
  <c r="AF63"/>
  <c r="AD63"/>
  <c r="AB63"/>
  <c r="Z63"/>
  <c r="X63"/>
  <c r="V63"/>
  <c r="T63"/>
  <c r="R63"/>
  <c r="P63"/>
  <c r="N63"/>
  <c r="L63"/>
  <c r="J63"/>
  <c r="H63"/>
  <c r="F63"/>
  <c r="D63"/>
  <c r="E63" s="1"/>
  <c r="G63" s="1"/>
  <c r="I63" s="1"/>
  <c r="K63" s="1"/>
  <c r="M63" s="1"/>
  <c r="O63" s="1"/>
  <c r="Q63" s="1"/>
  <c r="S63" s="1"/>
  <c r="U63" s="1"/>
  <c r="W63" s="1"/>
  <c r="Y63" s="1"/>
  <c r="AA63" s="1"/>
  <c r="AC63" s="1"/>
  <c r="AE63" s="1"/>
  <c r="AG63" s="1"/>
  <c r="AI63" s="1"/>
  <c r="AK63" s="1"/>
  <c r="AM63" s="1"/>
  <c r="AO63" s="1"/>
  <c r="AQ63" s="1"/>
  <c r="AS63" s="1"/>
  <c r="AU63" s="1"/>
  <c r="AT62"/>
  <c r="AR62"/>
  <c r="AP62"/>
  <c r="AN62"/>
  <c r="AL62"/>
  <c r="AJ62"/>
  <c r="AH62"/>
  <c r="AF62"/>
  <c r="AD62"/>
  <c r="AB62"/>
  <c r="Z62"/>
  <c r="X62"/>
  <c r="V62"/>
  <c r="T62"/>
  <c r="R62"/>
  <c r="P62"/>
  <c r="N62"/>
  <c r="L62"/>
  <c r="J62"/>
  <c r="H62"/>
  <c r="F62"/>
  <c r="D62"/>
  <c r="E62" s="1"/>
  <c r="G62" s="1"/>
  <c r="AT61"/>
  <c r="AR61"/>
  <c r="AP61"/>
  <c r="AN61"/>
  <c r="AL61"/>
  <c r="AJ61"/>
  <c r="AH61"/>
  <c r="AF61"/>
  <c r="AD61"/>
  <c r="AB61"/>
  <c r="Z61"/>
  <c r="X61"/>
  <c r="V61"/>
  <c r="T61"/>
  <c r="R61"/>
  <c r="P61"/>
  <c r="N61"/>
  <c r="L61"/>
  <c r="J61"/>
  <c r="H61"/>
  <c r="F61"/>
  <c r="D61"/>
  <c r="E61" s="1"/>
  <c r="G61" s="1"/>
  <c r="I61" s="1"/>
  <c r="K61" s="1"/>
  <c r="M61" s="1"/>
  <c r="O61" s="1"/>
  <c r="Q61" s="1"/>
  <c r="S61" s="1"/>
  <c r="U61" s="1"/>
  <c r="W61" s="1"/>
  <c r="Y61" s="1"/>
  <c r="AA61" s="1"/>
  <c r="AC61" s="1"/>
  <c r="AE61" s="1"/>
  <c r="AG61" s="1"/>
  <c r="AI61" s="1"/>
  <c r="AK61" s="1"/>
  <c r="AM61" s="1"/>
  <c r="AO61" s="1"/>
  <c r="AQ61" s="1"/>
  <c r="AS61" s="1"/>
  <c r="AU61" s="1"/>
  <c r="AT60"/>
  <c r="AR60"/>
  <c r="AP60"/>
  <c r="AN60"/>
  <c r="AL60"/>
  <c r="AJ60"/>
  <c r="AH60"/>
  <c r="AF60"/>
  <c r="AD60"/>
  <c r="AB60"/>
  <c r="Z60"/>
  <c r="X60"/>
  <c r="V60"/>
  <c r="T60"/>
  <c r="R60"/>
  <c r="P60"/>
  <c r="N60"/>
  <c r="L60"/>
  <c r="J60"/>
  <c r="H60"/>
  <c r="F60"/>
  <c r="D60"/>
  <c r="E60" s="1"/>
  <c r="G60" s="1"/>
  <c r="AT59"/>
  <c r="AR59"/>
  <c r="AP59"/>
  <c r="AN59"/>
  <c r="AL59"/>
  <c r="AJ59"/>
  <c r="AH59"/>
  <c r="AF59"/>
  <c r="AD59"/>
  <c r="AB59"/>
  <c r="Z59"/>
  <c r="X59"/>
  <c r="V59"/>
  <c r="T59"/>
  <c r="R59"/>
  <c r="P59"/>
  <c r="N59"/>
  <c r="L59"/>
  <c r="J59"/>
  <c r="H59"/>
  <c r="F59"/>
  <c r="D59"/>
  <c r="E59" s="1"/>
  <c r="G59" s="1"/>
  <c r="I59" s="1"/>
  <c r="K59" s="1"/>
  <c r="M59" s="1"/>
  <c r="O59" s="1"/>
  <c r="Q59" s="1"/>
  <c r="S59" s="1"/>
  <c r="U59" s="1"/>
  <c r="W59" s="1"/>
  <c r="Y59" s="1"/>
  <c r="AA59" s="1"/>
  <c r="AC59" s="1"/>
  <c r="AE59" s="1"/>
  <c r="AG59" s="1"/>
  <c r="AI59" s="1"/>
  <c r="AK59" s="1"/>
  <c r="AM59" s="1"/>
  <c r="AO59" s="1"/>
  <c r="AQ59" s="1"/>
  <c r="AS59" s="1"/>
  <c r="AU59" s="1"/>
  <c r="AT58"/>
  <c r="AP58"/>
  <c r="AN58"/>
  <c r="AL58"/>
  <c r="AJ58"/>
  <c r="AH58"/>
  <c r="AF58"/>
  <c r="AD58"/>
  <c r="AB58"/>
  <c r="Z58"/>
  <c r="X58"/>
  <c r="V58"/>
  <c r="T58"/>
  <c r="R58"/>
  <c r="P58"/>
  <c r="N58"/>
  <c r="L58"/>
  <c r="J58"/>
  <c r="H58"/>
  <c r="F58"/>
  <c r="D58"/>
  <c r="C58"/>
  <c r="Y45"/>
  <c r="X45"/>
  <c r="W45"/>
  <c r="V45"/>
  <c r="U45"/>
  <c r="T45"/>
  <c r="S45"/>
  <c r="R45"/>
  <c r="Q45"/>
  <c r="P45"/>
  <c r="O45"/>
  <c r="Y31"/>
  <c r="X31"/>
  <c r="W31"/>
  <c r="V31"/>
  <c r="U31"/>
  <c r="T31"/>
  <c r="S31"/>
  <c r="R31"/>
  <c r="Q31"/>
  <c r="P31"/>
  <c r="O31"/>
  <c r="Y26"/>
  <c r="X26"/>
  <c r="W26"/>
  <c r="V26"/>
  <c r="U26"/>
  <c r="T26"/>
  <c r="S26"/>
  <c r="R26"/>
  <c r="Q26"/>
  <c r="P26"/>
  <c r="O26"/>
  <c r="N26"/>
  <c r="M26"/>
  <c r="L26"/>
  <c r="K26"/>
  <c r="J26"/>
  <c r="I26"/>
  <c r="H26"/>
  <c r="G26"/>
  <c r="F26"/>
  <c r="E26"/>
  <c r="D26"/>
  <c r="C26"/>
  <c r="Y25"/>
  <c r="X25"/>
  <c r="W25"/>
  <c r="V25"/>
  <c r="U25"/>
  <c r="T25"/>
  <c r="S25"/>
  <c r="R25"/>
  <c r="Q25"/>
  <c r="P25"/>
  <c r="O25"/>
  <c r="N25"/>
  <c r="M25"/>
  <c r="L25"/>
  <c r="K25"/>
  <c r="J25"/>
  <c r="I25"/>
  <c r="H25"/>
  <c r="G25"/>
  <c r="F25"/>
  <c r="E25"/>
  <c r="D25"/>
  <c r="C25"/>
  <c r="Y24"/>
  <c r="X24"/>
  <c r="W24"/>
  <c r="V24"/>
  <c r="U24"/>
  <c r="T24"/>
  <c r="S24"/>
  <c r="R24"/>
  <c r="Q24"/>
  <c r="P24"/>
  <c r="O24"/>
  <c r="N24"/>
  <c r="M24"/>
  <c r="L24"/>
  <c r="K24"/>
  <c r="J24"/>
  <c r="I24"/>
  <c r="H24"/>
  <c r="G24"/>
  <c r="F24"/>
  <c r="E24"/>
  <c r="D24"/>
  <c r="C24"/>
  <c r="Y23"/>
  <c r="X23"/>
  <c r="W23"/>
  <c r="V23"/>
  <c r="U23"/>
  <c r="T23"/>
  <c r="S23"/>
  <c r="R23"/>
  <c r="Q23"/>
  <c r="P23"/>
  <c r="O23"/>
  <c r="N23"/>
  <c r="M23"/>
  <c r="L23"/>
  <c r="K23"/>
  <c r="J23"/>
  <c r="I23"/>
  <c r="H23"/>
  <c r="G23"/>
  <c r="F23"/>
  <c r="E23"/>
  <c r="D23"/>
  <c r="C23"/>
  <c r="Y22"/>
  <c r="X22"/>
  <c r="W22"/>
  <c r="V22"/>
  <c r="U22"/>
  <c r="T22"/>
  <c r="S22"/>
  <c r="R22"/>
  <c r="Q22"/>
  <c r="P22"/>
  <c r="O22"/>
  <c r="N22"/>
  <c r="M22"/>
  <c r="L22"/>
  <c r="K22"/>
  <c r="J22"/>
  <c r="I22"/>
  <c r="H22"/>
  <c r="G22"/>
  <c r="F22"/>
  <c r="E22"/>
  <c r="D22"/>
  <c r="C22"/>
  <c r="Y21"/>
  <c r="X21"/>
  <c r="W21"/>
  <c r="V21"/>
  <c r="U21"/>
  <c r="T21"/>
  <c r="S21"/>
  <c r="R21"/>
  <c r="Q21"/>
  <c r="P21"/>
  <c r="O21"/>
  <c r="N21"/>
  <c r="M21"/>
  <c r="L21"/>
  <c r="K21"/>
  <c r="J21"/>
  <c r="I21"/>
  <c r="H21"/>
  <c r="G21"/>
  <c r="F21"/>
  <c r="E21"/>
  <c r="D21"/>
  <c r="C21"/>
  <c r="Y20"/>
  <c r="X20"/>
  <c r="W20"/>
  <c r="V20"/>
  <c r="U20"/>
  <c r="T20"/>
  <c r="S20"/>
  <c r="R20"/>
  <c r="Q20"/>
  <c r="P20"/>
  <c r="O20"/>
  <c r="N20"/>
  <c r="M20"/>
  <c r="L20"/>
  <c r="K20"/>
  <c r="J20"/>
  <c r="I20"/>
  <c r="H20"/>
  <c r="G20"/>
  <c r="F20"/>
  <c r="E20"/>
  <c r="D20"/>
  <c r="C20"/>
  <c r="Y19"/>
  <c r="X19"/>
  <c r="X27" s="1"/>
  <c r="X28" s="1"/>
  <c r="W19"/>
  <c r="W27" s="1"/>
  <c r="W28" s="1"/>
  <c r="V19"/>
  <c r="U19"/>
  <c r="T19"/>
  <c r="T27" s="1"/>
  <c r="T28" s="1"/>
  <c r="S19"/>
  <c r="S27" s="1"/>
  <c r="S28" s="1"/>
  <c r="R19"/>
  <c r="Q19"/>
  <c r="P19"/>
  <c r="P27" s="1"/>
  <c r="P28" s="1"/>
  <c r="O19"/>
  <c r="O27" s="1"/>
  <c r="O28" s="1"/>
  <c r="N19"/>
  <c r="M19"/>
  <c r="L19"/>
  <c r="L27" s="1"/>
  <c r="L28" s="1"/>
  <c r="K19"/>
  <c r="K27" s="1"/>
  <c r="K28" s="1"/>
  <c r="J19"/>
  <c r="I19"/>
  <c r="H19"/>
  <c r="H27" s="1"/>
  <c r="H28" s="1"/>
  <c r="G19"/>
  <c r="G27" s="1"/>
  <c r="G28" s="1"/>
  <c r="F19"/>
  <c r="F27" s="1"/>
  <c r="F28" s="1"/>
  <c r="E19"/>
  <c r="D19"/>
  <c r="D27" s="1"/>
  <c r="D28" s="1"/>
  <c r="C19"/>
  <c r="C27" s="1"/>
  <c r="C28" s="1"/>
  <c r="Y18"/>
  <c r="X18"/>
  <c r="W18"/>
  <c r="V18"/>
  <c r="U18"/>
  <c r="T18"/>
  <c r="S18"/>
  <c r="R18"/>
  <c r="Q18"/>
  <c r="P18"/>
  <c r="O18"/>
  <c r="E27" l="1"/>
  <c r="E28" s="1"/>
  <c r="I27"/>
  <c r="I28" s="1"/>
  <c r="M27"/>
  <c r="M28" s="1"/>
  <c r="Q27"/>
  <c r="Q28" s="1"/>
  <c r="U27"/>
  <c r="U28" s="1"/>
  <c r="Y27"/>
  <c r="Y28" s="1"/>
  <c r="E58"/>
  <c r="G58" s="1"/>
  <c r="I58" s="1"/>
  <c r="K58" s="1"/>
  <c r="M58" s="1"/>
  <c r="O58" s="1"/>
  <c r="Q58" s="1"/>
  <c r="S58" s="1"/>
  <c r="U58" s="1"/>
  <c r="W58" s="1"/>
  <c r="Y58" s="1"/>
  <c r="AA58" s="1"/>
  <c r="AC58" s="1"/>
  <c r="AE58" s="1"/>
  <c r="AG58" s="1"/>
  <c r="AI58" s="1"/>
  <c r="AK58" s="1"/>
  <c r="AM58" s="1"/>
  <c r="AO58" s="1"/>
  <c r="AQ58" s="1"/>
  <c r="AS58" s="1"/>
  <c r="AU58" s="1"/>
  <c r="J27"/>
  <c r="J28" s="1"/>
  <c r="N27"/>
  <c r="N28" s="1"/>
  <c r="R27"/>
  <c r="R28" s="1"/>
  <c r="V27"/>
  <c r="V28" s="1"/>
  <c r="I60"/>
  <c r="K60" s="1"/>
  <c r="M60" s="1"/>
  <c r="O60" s="1"/>
  <c r="Q60" s="1"/>
  <c r="S60" s="1"/>
  <c r="U60" s="1"/>
  <c r="W60" s="1"/>
  <c r="Y60" s="1"/>
  <c r="AA60" s="1"/>
  <c r="AC60" s="1"/>
  <c r="AE60" s="1"/>
  <c r="AG60" s="1"/>
  <c r="AI60" s="1"/>
  <c r="AK60" s="1"/>
  <c r="AM60" s="1"/>
  <c r="AO60" s="1"/>
  <c r="AQ60" s="1"/>
  <c r="AS60" s="1"/>
  <c r="AU60" s="1"/>
  <c r="I62"/>
  <c r="K62" s="1"/>
  <c r="M62" s="1"/>
  <c r="O62" s="1"/>
  <c r="Q62" s="1"/>
  <c r="S62" s="1"/>
  <c r="U62" s="1"/>
  <c r="W62" s="1"/>
  <c r="Y62" s="1"/>
  <c r="AA62" s="1"/>
  <c r="AC62" s="1"/>
  <c r="AE62" s="1"/>
  <c r="AG62" s="1"/>
  <c r="AI62" s="1"/>
  <c r="AK62" s="1"/>
  <c r="AM62" s="1"/>
  <c r="AO62" s="1"/>
  <c r="AQ62" s="1"/>
  <c r="AS62" s="1"/>
  <c r="AU62" s="1"/>
  <c r="I64"/>
  <c r="K64" s="1"/>
  <c r="M64" s="1"/>
  <c r="O64" s="1"/>
  <c r="Q64" s="1"/>
  <c r="S64" s="1"/>
  <c r="U64" s="1"/>
  <c r="W64" s="1"/>
  <c r="Y64" s="1"/>
  <c r="AA64" s="1"/>
  <c r="AC64" s="1"/>
  <c r="AE64" s="1"/>
  <c r="AG64" s="1"/>
  <c r="AI64" s="1"/>
  <c r="AK64" s="1"/>
  <c r="AM64" s="1"/>
  <c r="AO64" s="1"/>
  <c r="AQ64" s="1"/>
  <c r="AS64" s="1"/>
  <c r="AU64" s="1"/>
  <c r="E39"/>
  <c r="E38"/>
  <c r="E37"/>
  <c r="E36"/>
  <c r="E35"/>
  <c r="E34"/>
  <c r="E33"/>
  <c r="E32"/>
  <c r="I39"/>
  <c r="I38"/>
  <c r="I37"/>
  <c r="I36"/>
  <c r="I35"/>
  <c r="I34"/>
  <c r="I33"/>
  <c r="I32"/>
  <c r="M39"/>
  <c r="M38"/>
  <c r="M37"/>
  <c r="M36"/>
  <c r="M35"/>
  <c r="M34"/>
  <c r="M33"/>
  <c r="M32"/>
  <c r="Q39"/>
  <c r="Q38"/>
  <c r="Q37"/>
  <c r="Q36"/>
  <c r="Q35"/>
  <c r="Q34"/>
  <c r="Q33"/>
  <c r="Q32"/>
  <c r="U39"/>
  <c r="U38"/>
  <c r="U37"/>
  <c r="U36"/>
  <c r="U35"/>
  <c r="U34"/>
  <c r="U33"/>
  <c r="U32"/>
  <c r="Y39"/>
  <c r="Y38"/>
  <c r="Y37"/>
  <c r="Y36"/>
  <c r="Y35"/>
  <c r="Y34"/>
  <c r="Y33"/>
  <c r="Y32"/>
  <c r="D39"/>
  <c r="D38"/>
  <c r="D37"/>
  <c r="D36"/>
  <c r="D35"/>
  <c r="D34"/>
  <c r="D33"/>
  <c r="D32"/>
  <c r="H39"/>
  <c r="H38"/>
  <c r="H37"/>
  <c r="H36"/>
  <c r="H35"/>
  <c r="H34"/>
  <c r="H33"/>
  <c r="H32"/>
  <c r="L39"/>
  <c r="L38"/>
  <c r="L37"/>
  <c r="L36"/>
  <c r="L35"/>
  <c r="L34"/>
  <c r="L33"/>
  <c r="L32"/>
  <c r="P39"/>
  <c r="P38"/>
  <c r="P37"/>
  <c r="P36"/>
  <c r="P35"/>
  <c r="P34"/>
  <c r="P33"/>
  <c r="P32"/>
  <c r="T39"/>
  <c r="T38"/>
  <c r="T37"/>
  <c r="T36"/>
  <c r="T35"/>
  <c r="T34"/>
  <c r="T33"/>
  <c r="T32"/>
  <c r="T42" s="1"/>
  <c r="X39"/>
  <c r="X38"/>
  <c r="X37"/>
  <c r="X36"/>
  <c r="X35"/>
  <c r="X34"/>
  <c r="X33"/>
  <c r="X32"/>
  <c r="X42" s="1"/>
  <c r="C39"/>
  <c r="C38"/>
  <c r="C37"/>
  <c r="C36"/>
  <c r="C35"/>
  <c r="C34"/>
  <c r="C33"/>
  <c r="C32"/>
  <c r="G39"/>
  <c r="G38"/>
  <c r="G37"/>
  <c r="G36"/>
  <c r="G35"/>
  <c r="G34"/>
  <c r="G33"/>
  <c r="G32"/>
  <c r="G42" s="1"/>
  <c r="K39"/>
  <c r="K38"/>
  <c r="K37"/>
  <c r="K36"/>
  <c r="K35"/>
  <c r="K34"/>
  <c r="K33"/>
  <c r="K32"/>
  <c r="K42" s="1"/>
  <c r="O39"/>
  <c r="O38"/>
  <c r="O37"/>
  <c r="O36"/>
  <c r="O35"/>
  <c r="O34"/>
  <c r="O33"/>
  <c r="O32"/>
  <c r="O42" s="1"/>
  <c r="S39"/>
  <c r="S38"/>
  <c r="S37"/>
  <c r="S36"/>
  <c r="S35"/>
  <c r="S34"/>
  <c r="S33"/>
  <c r="S32"/>
  <c r="S42" s="1"/>
  <c r="W39"/>
  <c r="W38"/>
  <c r="W37"/>
  <c r="W36"/>
  <c r="W35"/>
  <c r="W34"/>
  <c r="W33"/>
  <c r="W32"/>
  <c r="W42" s="1"/>
  <c r="F39"/>
  <c r="F38"/>
  <c r="F37"/>
  <c r="F36"/>
  <c r="F35"/>
  <c r="F34"/>
  <c r="F33"/>
  <c r="F32"/>
  <c r="F42" s="1"/>
  <c r="J39"/>
  <c r="J38"/>
  <c r="J37"/>
  <c r="J36"/>
  <c r="J35"/>
  <c r="J34"/>
  <c r="J33"/>
  <c r="J32"/>
  <c r="J42" s="1"/>
  <c r="N39"/>
  <c r="N38"/>
  <c r="N37"/>
  <c r="N36"/>
  <c r="N35"/>
  <c r="N34"/>
  <c r="N33"/>
  <c r="N32"/>
  <c r="N42" s="1"/>
  <c r="R39"/>
  <c r="R38"/>
  <c r="R37"/>
  <c r="R36"/>
  <c r="R35"/>
  <c r="R34"/>
  <c r="R33"/>
  <c r="R32"/>
  <c r="R42" s="1"/>
  <c r="V39"/>
  <c r="V38"/>
  <c r="V37"/>
  <c r="V36"/>
  <c r="V35"/>
  <c r="V34"/>
  <c r="V33"/>
  <c r="V32"/>
  <c r="V42" s="1"/>
  <c r="Z35" l="1"/>
  <c r="Z39"/>
  <c r="Z34"/>
  <c r="Z38"/>
  <c r="Z33"/>
  <c r="Z37"/>
  <c r="V53"/>
  <c r="V52"/>
  <c r="V51"/>
  <c r="V50"/>
  <c r="V49"/>
  <c r="V48"/>
  <c r="V47"/>
  <c r="V46"/>
  <c r="R53"/>
  <c r="R52"/>
  <c r="R51"/>
  <c r="R50"/>
  <c r="R49"/>
  <c r="R48"/>
  <c r="R47"/>
  <c r="R46"/>
  <c r="N53"/>
  <c r="N52"/>
  <c r="N51"/>
  <c r="N50"/>
  <c r="N49"/>
  <c r="N48"/>
  <c r="N47"/>
  <c r="N46"/>
  <c r="J53"/>
  <c r="J52"/>
  <c r="J51"/>
  <c r="J50"/>
  <c r="J49"/>
  <c r="J48"/>
  <c r="J47"/>
  <c r="J46"/>
  <c r="F53"/>
  <c r="F52"/>
  <c r="F51"/>
  <c r="F50"/>
  <c r="F49"/>
  <c r="F48"/>
  <c r="F47"/>
  <c r="F46"/>
  <c r="W53"/>
  <c r="W52"/>
  <c r="W51"/>
  <c r="W50"/>
  <c r="W49"/>
  <c r="W48"/>
  <c r="W47"/>
  <c r="W46"/>
  <c r="S53"/>
  <c r="S52"/>
  <c r="S51"/>
  <c r="S50"/>
  <c r="S49"/>
  <c r="S48"/>
  <c r="S47"/>
  <c r="S46"/>
  <c r="O53"/>
  <c r="O52"/>
  <c r="O51"/>
  <c r="O50"/>
  <c r="O49"/>
  <c r="O48"/>
  <c r="O47"/>
  <c r="O46"/>
  <c r="K53"/>
  <c r="K52"/>
  <c r="K51"/>
  <c r="K50"/>
  <c r="K49"/>
  <c r="K48"/>
  <c r="K47"/>
  <c r="K46"/>
  <c r="G53"/>
  <c r="G52"/>
  <c r="G51"/>
  <c r="G50"/>
  <c r="G49"/>
  <c r="G48"/>
  <c r="G47"/>
  <c r="G46"/>
  <c r="Z32"/>
  <c r="C42"/>
  <c r="X53"/>
  <c r="X52"/>
  <c r="X51"/>
  <c r="X50"/>
  <c r="X49"/>
  <c r="X48"/>
  <c r="X47"/>
  <c r="X46"/>
  <c r="T53"/>
  <c r="T52"/>
  <c r="T51"/>
  <c r="T50"/>
  <c r="T49"/>
  <c r="T48"/>
  <c r="T47"/>
  <c r="T46"/>
  <c r="Z36"/>
  <c r="P42"/>
  <c r="L42"/>
  <c r="H42"/>
  <c r="D42"/>
  <c r="Y42"/>
  <c r="U42"/>
  <c r="Q42"/>
  <c r="M42"/>
  <c r="I42"/>
  <c r="E42"/>
  <c r="M53" l="1"/>
  <c r="M52"/>
  <c r="M51"/>
  <c r="M50"/>
  <c r="M49"/>
  <c r="M48"/>
  <c r="M47"/>
  <c r="M46"/>
  <c r="D53"/>
  <c r="D52"/>
  <c r="D51"/>
  <c r="D50"/>
  <c r="D49"/>
  <c r="D48"/>
  <c r="D47"/>
  <c r="D46"/>
  <c r="I53"/>
  <c r="I52"/>
  <c r="I51"/>
  <c r="I50"/>
  <c r="I49"/>
  <c r="I48"/>
  <c r="I47"/>
  <c r="I46"/>
  <c r="Y53"/>
  <c r="Y52"/>
  <c r="Y51"/>
  <c r="Y50"/>
  <c r="Y49"/>
  <c r="Y48"/>
  <c r="Y47"/>
  <c r="Y46"/>
  <c r="P53"/>
  <c r="P52"/>
  <c r="P51"/>
  <c r="P50"/>
  <c r="P49"/>
  <c r="P48"/>
  <c r="P47"/>
  <c r="P46"/>
  <c r="E53"/>
  <c r="E52"/>
  <c r="E51"/>
  <c r="E50"/>
  <c r="E49"/>
  <c r="E48"/>
  <c r="E47"/>
  <c r="E46"/>
  <c r="U53"/>
  <c r="U52"/>
  <c r="U51"/>
  <c r="U50"/>
  <c r="U49"/>
  <c r="U48"/>
  <c r="U47"/>
  <c r="U46"/>
  <c r="L53"/>
  <c r="L52"/>
  <c r="L51"/>
  <c r="L50"/>
  <c r="L49"/>
  <c r="L48"/>
  <c r="L47"/>
  <c r="L46"/>
  <c r="Q53"/>
  <c r="Q52"/>
  <c r="Q51"/>
  <c r="Q50"/>
  <c r="Q49"/>
  <c r="Q48"/>
  <c r="Q47"/>
  <c r="Q46"/>
  <c r="H53"/>
  <c r="H52"/>
  <c r="H51"/>
  <c r="H50"/>
  <c r="H49"/>
  <c r="H48"/>
  <c r="H47"/>
  <c r="H46"/>
  <c r="C53"/>
  <c r="Z53" s="1"/>
  <c r="C52"/>
  <c r="Z52" s="1"/>
  <c r="C51"/>
  <c r="Z51" s="1"/>
  <c r="C50"/>
  <c r="Z50" s="1"/>
  <c r="C49"/>
  <c r="Z49" s="1"/>
  <c r="C48"/>
  <c r="Z48" s="1"/>
  <c r="C47"/>
  <c r="Z47" s="1"/>
  <c r="C46"/>
  <c r="Z46" s="1"/>
</calcChain>
</file>

<file path=xl/sharedStrings.xml><?xml version="1.0" encoding="utf-8"?>
<sst xmlns="http://schemas.openxmlformats.org/spreadsheetml/2006/main" count="155" uniqueCount="70">
  <si>
    <t>1)</t>
  </si>
  <si>
    <t>Matrix of Responses of Alternatives on Objectives: (xij)</t>
  </si>
  <si>
    <t>Country risk</t>
  </si>
  <si>
    <t>Economic security</t>
  </si>
  <si>
    <t>Domestic economic variables</t>
  </si>
  <si>
    <t>Macroeconomic policy evaluation</t>
  </si>
  <si>
    <t>Balance of payments</t>
  </si>
  <si>
    <t>Social indicators</t>
  </si>
  <si>
    <t>Economic indicators</t>
  </si>
  <si>
    <t>Social</t>
  </si>
  <si>
    <t>Max</t>
  </si>
  <si>
    <t>Min</t>
  </si>
  <si>
    <t>No.</t>
  </si>
  <si>
    <t>EU Baltic Sea region countries</t>
  </si>
  <si>
    <t>Gross domestic investment (% of GDP)</t>
  </si>
  <si>
    <t>GDP (PPP - US $,billions)</t>
  </si>
  <si>
    <t>Private consumption (% of GDP)</t>
  </si>
  <si>
    <t>Inflation (End of Year Change %)</t>
  </si>
  <si>
    <t>Real effective exchange rate</t>
  </si>
  <si>
    <t>Current taxes on income, wealth, etc. (% of GDP)</t>
  </si>
  <si>
    <t>The current account balance (% of GDP - 3 year average)</t>
  </si>
  <si>
    <t>Balance of trade (mil.EUR)</t>
  </si>
  <si>
    <t>Exports of goods and services (% of GDP)</t>
  </si>
  <si>
    <t xml:space="preserve">Unemployment Rate (% of Labour Force)        </t>
  </si>
  <si>
    <t>Natural population change</t>
  </si>
  <si>
    <t>Employment (annual averages)</t>
  </si>
  <si>
    <t>Total intramural R&amp;D expenditure (GERD) (EUR/inhab.)</t>
  </si>
  <si>
    <t xml:space="preserve">High-tech exports (% of exports) </t>
  </si>
  <si>
    <t>Gross fixed capital formation (investments) MEUR</t>
  </si>
  <si>
    <t>General government deficit/surplus (% of GDP)</t>
  </si>
  <si>
    <t>General government gross debt (MEUR)</t>
  </si>
  <si>
    <t>Long-term unemployment rate (more than 12 months) (%)</t>
  </si>
  <si>
    <t>At-risk-of-poverty rate (%)</t>
  </si>
  <si>
    <t>Inequality of income distribution (Income quintile share ratio)</t>
  </si>
  <si>
    <t>Balance of international trade in goods (% of GDP)</t>
  </si>
  <si>
    <t>Market integration by type of trade activities (%)</t>
  </si>
  <si>
    <t>Share of import from EU in total imports (%)</t>
  </si>
  <si>
    <t>Denmark</t>
  </si>
  <si>
    <t>Estonia</t>
  </si>
  <si>
    <t>Finland</t>
  </si>
  <si>
    <t>Germany</t>
  </si>
  <si>
    <t>Latvia</t>
  </si>
  <si>
    <t>Lithuania</t>
  </si>
  <si>
    <t>Poland</t>
  </si>
  <si>
    <t>Sweden</t>
  </si>
  <si>
    <t>2)</t>
  </si>
  <si>
    <t>Sum of squares and their square roots</t>
  </si>
  <si>
    <t>∑</t>
  </si>
  <si>
    <t>root</t>
  </si>
  <si>
    <t>3)</t>
  </si>
  <si>
    <t>Objectives divided by their square roots and MOORA</t>
  </si>
  <si>
    <t>sum</t>
  </si>
  <si>
    <t>rank</t>
  </si>
  <si>
    <t>4)</t>
  </si>
  <si>
    <t>Reference Point Theory with Ratios: co-ordinates of the reference point equal to the maximal objective values</t>
  </si>
  <si>
    <r>
      <t>r</t>
    </r>
    <r>
      <rPr>
        <sz val="8"/>
        <color theme="1"/>
        <rFont val="Arial"/>
        <family val="2"/>
        <charset val="186"/>
      </rPr>
      <t>i</t>
    </r>
  </si>
  <si>
    <t>5)</t>
  </si>
  <si>
    <t>Reference Point Theory: Deviations from the reference point</t>
  </si>
  <si>
    <t>max</t>
  </si>
  <si>
    <t>rank/min</t>
  </si>
  <si>
    <t>6)</t>
  </si>
  <si>
    <t>The Full Multiplicative Form</t>
  </si>
  <si>
    <t>Result</t>
  </si>
  <si>
    <t>7)</t>
  </si>
  <si>
    <t>The reaction on countries' position after the MULTIMOORA approach</t>
  </si>
  <si>
    <t>Country</t>
  </si>
  <si>
    <t>MOORA Ratio system</t>
  </si>
  <si>
    <t>MOORA Reference Point</t>
  </si>
  <si>
    <t>Multiplicative form</t>
  </si>
  <si>
    <t>MULTIMOORA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</si>
</sst>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sz val="11"/>
      <color theme="1"/>
      <name val="Calibri"/>
      <family val="2"/>
      <charset val="186"/>
      <scheme val="minor"/>
    </font>
    <font>
      <b/>
      <sz val="9"/>
      <color theme="1"/>
      <name val="Arial"/>
      <family val="2"/>
      <charset val="186"/>
    </font>
    <font>
      <sz val="9"/>
      <color theme="1"/>
      <name val="Arial"/>
      <family val="2"/>
      <charset val="186"/>
    </font>
    <font>
      <sz val="8"/>
      <color theme="1"/>
      <name val="Arial"/>
      <family val="2"/>
      <charset val="186"/>
    </font>
    <font>
      <b/>
      <sz val="11"/>
      <color theme="1"/>
      <name val="Arial"/>
      <family val="2"/>
      <charset val="186"/>
    </font>
  </fonts>
  <fills count="1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1" fillId="0" borderId="0" xfId="0" applyFont="1" applyAlignment="1">
      <alignment horizontal="right"/>
    </xf>
    <xf numFmtId="0" fontId="1" fillId="0" borderId="0" xfId="0" applyFont="1"/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0" xfId="0" applyFont="1" applyFill="1"/>
    <xf numFmtId="0" fontId="1" fillId="5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center" wrapText="1"/>
    </xf>
    <xf numFmtId="0" fontId="1" fillId="10" borderId="1" xfId="0" applyFont="1" applyFill="1" applyBorder="1" applyAlignment="1">
      <alignment horizontal="center" vertical="center" wrapText="1"/>
    </xf>
    <xf numFmtId="0" fontId="1" fillId="11" borderId="1" xfId="0" applyFont="1" applyFill="1" applyBorder="1" applyAlignment="1">
      <alignment horizontal="center" vertical="center" wrapText="1"/>
    </xf>
    <xf numFmtId="0" fontId="2" fillId="0" borderId="0" xfId="0" applyFont="1"/>
    <xf numFmtId="0" fontId="1" fillId="9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3" xfId="0" applyFont="1" applyFill="1" applyBorder="1"/>
    <xf numFmtId="4" fontId="2" fillId="2" borderId="3" xfId="0" applyNumberFormat="1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4" xfId="0" applyFont="1" applyFill="1" applyBorder="1"/>
    <xf numFmtId="4" fontId="2" fillId="2" borderId="4" xfId="0" applyNumberFormat="1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5" xfId="0" applyFont="1" applyFill="1" applyBorder="1"/>
    <xf numFmtId="4" fontId="2" fillId="2" borderId="5" xfId="0" applyNumberFormat="1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1" fillId="12" borderId="1" xfId="0" applyFont="1" applyFill="1" applyBorder="1" applyAlignment="1">
      <alignment horizontal="center"/>
    </xf>
    <xf numFmtId="4" fontId="1" fillId="12" borderId="5" xfId="0" applyNumberFormat="1" applyFont="1" applyFill="1" applyBorder="1" applyAlignment="1">
      <alignment horizontal="center"/>
    </xf>
    <xf numFmtId="3" fontId="2" fillId="2" borderId="4" xfId="0" applyNumberFormat="1" applyFont="1" applyFill="1" applyBorder="1" applyAlignment="1">
      <alignment horizontal="center"/>
    </xf>
    <xf numFmtId="3" fontId="2" fillId="2" borderId="5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right"/>
    </xf>
    <xf numFmtId="4" fontId="2" fillId="2" borderId="1" xfId="0" applyNumberFormat="1" applyFont="1" applyFill="1" applyBorder="1" applyAlignment="1">
      <alignment horizontal="center"/>
    </xf>
    <xf numFmtId="0" fontId="4" fillId="0" borderId="0" xfId="0" applyFont="1" applyAlignment="1">
      <alignment horizontal="right"/>
    </xf>
    <xf numFmtId="0" fontId="4" fillId="0" borderId="0" xfId="0" applyFont="1"/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0" borderId="5" xfId="0" applyFont="1" applyBorder="1" applyAlignment="1">
      <alignment horizontal="center"/>
    </xf>
    <xf numFmtId="3" fontId="2" fillId="2" borderId="3" xfId="0" applyNumberFormat="1" applyFont="1" applyFill="1" applyBorder="1" applyAlignment="1">
      <alignment horizontal="center"/>
    </xf>
    <xf numFmtId="164" fontId="2" fillId="2" borderId="3" xfId="0" applyNumberFormat="1" applyFont="1" applyFill="1" applyBorder="1" applyAlignment="1">
      <alignment horizontal="center"/>
    </xf>
    <xf numFmtId="164" fontId="2" fillId="2" borderId="4" xfId="0" applyNumberFormat="1" applyFont="1" applyFill="1" applyBorder="1" applyAlignment="1">
      <alignment horizontal="center"/>
    </xf>
    <xf numFmtId="164" fontId="2" fillId="2" borderId="5" xfId="0" applyNumberFormat="1" applyFont="1" applyFill="1" applyBorder="1" applyAlignment="1">
      <alignment horizontal="center"/>
    </xf>
    <xf numFmtId="3" fontId="2" fillId="0" borderId="0" xfId="0" applyNumberFormat="1" applyFont="1"/>
    <xf numFmtId="0" fontId="2" fillId="0" borderId="1" xfId="0" applyFont="1" applyBorder="1" applyAlignment="1">
      <alignment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2" borderId="11" xfId="0" applyFont="1" applyFill="1" applyBorder="1"/>
    <xf numFmtId="0" fontId="2" fillId="2" borderId="10" xfId="0" applyFont="1" applyFill="1" applyBorder="1" applyAlignment="1">
      <alignment horizontal="center"/>
    </xf>
    <xf numFmtId="1" fontId="2" fillId="0" borderId="0" xfId="0" applyNumberFormat="1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12" xfId="0" applyFont="1" applyFill="1" applyBorder="1"/>
    <xf numFmtId="0" fontId="2" fillId="2" borderId="12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 vertical="center" wrapText="1"/>
    </xf>
    <xf numFmtId="0" fontId="1" fillId="5" borderId="14" xfId="0" applyFont="1" applyFill="1" applyBorder="1" applyAlignment="1">
      <alignment horizontal="center" vertical="center" wrapText="1"/>
    </xf>
    <xf numFmtId="0" fontId="1" fillId="5" borderId="6" xfId="0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horizontal="center" vertical="center" wrapText="1"/>
    </xf>
    <xf numFmtId="0" fontId="1" fillId="6" borderId="14" xfId="0" applyFont="1" applyFill="1" applyBorder="1" applyAlignment="1">
      <alignment horizontal="center" vertical="center" wrapText="1"/>
    </xf>
    <xf numFmtId="0" fontId="1" fillId="6" borderId="6" xfId="0" applyFont="1" applyFill="1" applyBorder="1" applyAlignment="1">
      <alignment horizontal="center" vertical="center" wrapText="1"/>
    </xf>
    <xf numFmtId="0" fontId="1" fillId="7" borderId="2" xfId="0" applyFont="1" applyFill="1" applyBorder="1" applyAlignment="1">
      <alignment horizontal="center" vertical="center" wrapText="1"/>
    </xf>
    <xf numFmtId="0" fontId="1" fillId="7" borderId="14" xfId="0" applyFont="1" applyFill="1" applyBorder="1" applyAlignment="1">
      <alignment horizontal="center" vertical="center" wrapText="1"/>
    </xf>
    <xf numFmtId="0" fontId="1" fillId="7" borderId="6" xfId="0" applyFont="1" applyFill="1" applyBorder="1" applyAlignment="1">
      <alignment horizontal="center" vertical="center" wrapText="1"/>
    </xf>
    <xf numFmtId="0" fontId="1" fillId="8" borderId="2" xfId="0" applyFont="1" applyFill="1" applyBorder="1" applyAlignment="1">
      <alignment horizontal="center" vertical="center" wrapText="1"/>
    </xf>
    <xf numFmtId="0" fontId="1" fillId="8" borderId="14" xfId="0" applyFont="1" applyFill="1" applyBorder="1" applyAlignment="1">
      <alignment horizontal="center" vertical="center" wrapText="1"/>
    </xf>
    <xf numFmtId="0" fontId="1" fillId="8" borderId="6" xfId="0" applyFont="1" applyFill="1" applyBorder="1" applyAlignment="1">
      <alignment horizontal="center" vertical="center" wrapText="1"/>
    </xf>
    <xf numFmtId="0" fontId="1" fillId="9" borderId="2" xfId="0" applyFont="1" applyFill="1" applyBorder="1" applyAlignment="1">
      <alignment horizontal="center" vertical="center" wrapText="1"/>
    </xf>
    <xf numFmtId="0" fontId="1" fillId="9" borderId="14" xfId="0" applyFont="1" applyFill="1" applyBorder="1" applyAlignment="1">
      <alignment horizontal="center" vertical="center" wrapText="1"/>
    </xf>
    <xf numFmtId="0" fontId="1" fillId="9" borderId="6" xfId="0" applyFont="1" applyFill="1" applyBorder="1" applyAlignment="1">
      <alignment horizontal="center" vertical="center" wrapText="1"/>
    </xf>
    <xf numFmtId="0" fontId="1" fillId="10" borderId="2" xfId="0" applyFont="1" applyFill="1" applyBorder="1" applyAlignment="1">
      <alignment horizontal="center" vertical="center" wrapText="1"/>
    </xf>
    <xf numFmtId="0" fontId="1" fillId="10" borderId="14" xfId="0" applyFont="1" applyFill="1" applyBorder="1" applyAlignment="1">
      <alignment horizontal="center" vertical="center" wrapText="1"/>
    </xf>
    <xf numFmtId="0" fontId="1" fillId="10" borderId="6" xfId="0" applyFont="1" applyFill="1" applyBorder="1" applyAlignment="1">
      <alignment horizontal="center" vertical="center" wrapText="1"/>
    </xf>
    <xf numFmtId="0" fontId="1" fillId="11" borderId="2" xfId="0" applyFont="1" applyFill="1" applyBorder="1" applyAlignment="1">
      <alignment horizontal="center" vertical="center" wrapText="1"/>
    </xf>
    <xf numFmtId="0" fontId="1" fillId="11" borderId="14" xfId="0" applyFont="1" applyFill="1" applyBorder="1" applyAlignment="1">
      <alignment horizontal="center" vertical="center" wrapText="1"/>
    </xf>
    <xf numFmtId="0" fontId="1" fillId="11" borderId="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V76"/>
  <sheetViews>
    <sheetView showGridLines="0" tabSelected="1" workbookViewId="0">
      <selection activeCell="A2" sqref="A2"/>
    </sheetView>
  </sheetViews>
  <sheetFormatPr defaultColWidth="8" defaultRowHeight="15" outlineLevelCol="1"/>
  <cols>
    <col min="1" max="1" width="3.42578125" style="20" customWidth="1"/>
    <col min="2" max="2" width="13.7109375" style="15" customWidth="1"/>
    <col min="3" max="3" width="18.5703125" customWidth="1" outlineLevel="1"/>
    <col min="4" max="4" width="18.5703125" style="15" customWidth="1" outlineLevel="1"/>
    <col min="5" max="5" width="15.5703125" style="15" customWidth="1" outlineLevel="1"/>
    <col min="6" max="14" width="18.5703125" style="15" customWidth="1" outlineLevel="1"/>
    <col min="15" max="15" width="17.42578125" style="15" customWidth="1"/>
    <col min="16" max="16" width="18.7109375" style="15" customWidth="1"/>
    <col min="17" max="17" width="17.42578125" style="15" customWidth="1"/>
    <col min="18" max="18" width="18.85546875" style="15" customWidth="1"/>
    <col min="19" max="19" width="20.140625" style="15" customWidth="1"/>
    <col min="20" max="20" width="18.28515625" style="15" customWidth="1"/>
    <col min="21" max="22" width="17.5703125" style="15" customWidth="1"/>
    <col min="23" max="23" width="21.5703125" style="15" customWidth="1"/>
    <col min="24" max="24" width="19.140625" style="15" customWidth="1"/>
    <col min="25" max="25" width="18.5703125" style="15" bestFit="1" customWidth="1"/>
    <col min="26" max="26" width="6.85546875" style="15" bestFit="1" customWidth="1"/>
    <col min="27" max="27" width="22.140625" style="15" bestFit="1" customWidth="1"/>
    <col min="28" max="28" width="4.28515625" style="15" bestFit="1" customWidth="1"/>
    <col min="29" max="29" width="23.5703125" style="15" bestFit="1" customWidth="1"/>
    <col min="30" max="30" width="7.42578125" style="15" bestFit="1" customWidth="1"/>
    <col min="31" max="31" width="29.140625" style="15" bestFit="1" customWidth="1"/>
    <col min="32" max="32" width="3.7109375" style="15" bestFit="1" customWidth="1"/>
    <col min="33" max="33" width="30.7109375" style="15" bestFit="1" customWidth="1"/>
    <col min="34" max="34" width="8.85546875" style="15" bestFit="1" customWidth="1"/>
    <col min="35" max="35" width="23.5703125" style="15" bestFit="1" customWidth="1"/>
    <col min="36" max="36" width="3.7109375" style="15" bestFit="1" customWidth="1"/>
    <col min="37" max="37" width="23.5703125" style="15" bestFit="1" customWidth="1"/>
    <col min="38" max="38" width="3.7109375" style="15" bestFit="1" customWidth="1"/>
    <col min="39" max="39" width="21" style="15" bestFit="1" customWidth="1"/>
    <col min="40" max="40" width="3.7109375" style="15" bestFit="1" customWidth="1"/>
    <col min="41" max="41" width="21" style="15" bestFit="1" customWidth="1"/>
    <col min="42" max="42" width="4.28515625" style="15" bestFit="1" customWidth="1"/>
    <col min="43" max="43" width="22.140625" style="15" bestFit="1" customWidth="1"/>
    <col min="44" max="44" width="4.28515625" style="15" bestFit="1" customWidth="1"/>
    <col min="45" max="45" width="23.5703125" style="15" bestFit="1" customWidth="1"/>
    <col min="46" max="46" width="4" style="15" bestFit="1" customWidth="1"/>
    <col min="47" max="47" width="25.7109375" style="15" bestFit="1" customWidth="1"/>
    <col min="48" max="16384" width="8" style="15"/>
  </cols>
  <sheetData>
    <row r="1" spans="1:25" s="2" customFormat="1" ht="12">
      <c r="A1" s="1" t="s">
        <v>0</v>
      </c>
      <c r="B1" s="2" t="s">
        <v>1</v>
      </c>
    </row>
    <row r="2" spans="1:25" s="2" customFormat="1" ht="12">
      <c r="A2" s="3"/>
      <c r="B2" s="4"/>
      <c r="C2" s="5" t="s">
        <v>2</v>
      </c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6" t="s">
        <v>3</v>
      </c>
      <c r="P2" s="6"/>
      <c r="Q2" s="6"/>
      <c r="R2" s="6"/>
      <c r="S2" s="6"/>
      <c r="T2" s="6"/>
      <c r="U2" s="6"/>
      <c r="V2" s="6"/>
      <c r="W2" s="6"/>
      <c r="X2" s="6"/>
      <c r="Y2" s="6"/>
    </row>
    <row r="3" spans="1:25" ht="36" customHeight="1">
      <c r="A3" s="7"/>
      <c r="B3" s="8"/>
      <c r="C3" s="68" t="s">
        <v>4</v>
      </c>
      <c r="D3" s="69"/>
      <c r="E3" s="70"/>
      <c r="F3" s="71" t="s">
        <v>5</v>
      </c>
      <c r="G3" s="72"/>
      <c r="H3" s="73"/>
      <c r="I3" s="74" t="s">
        <v>6</v>
      </c>
      <c r="J3" s="75"/>
      <c r="K3" s="76"/>
      <c r="L3" s="77" t="s">
        <v>7</v>
      </c>
      <c r="M3" s="78"/>
      <c r="N3" s="79"/>
      <c r="O3" s="80" t="s">
        <v>8</v>
      </c>
      <c r="P3" s="81"/>
      <c r="Q3" s="81"/>
      <c r="R3" s="81"/>
      <c r="S3" s="82"/>
      <c r="T3" s="83" t="s">
        <v>9</v>
      </c>
      <c r="U3" s="84"/>
      <c r="V3" s="85"/>
      <c r="W3" s="86" t="s">
        <v>6</v>
      </c>
      <c r="X3" s="87"/>
      <c r="Y3" s="88"/>
    </row>
    <row r="4" spans="1:25" ht="12">
      <c r="A4" s="7"/>
      <c r="B4" s="8"/>
      <c r="C4" s="9">
        <v>1</v>
      </c>
      <c r="D4" s="9">
        <v>2</v>
      </c>
      <c r="E4" s="9">
        <v>3</v>
      </c>
      <c r="F4" s="10">
        <v>4</v>
      </c>
      <c r="G4" s="10">
        <v>5</v>
      </c>
      <c r="H4" s="10">
        <v>6</v>
      </c>
      <c r="I4" s="11">
        <v>7</v>
      </c>
      <c r="J4" s="11">
        <v>8</v>
      </c>
      <c r="K4" s="11">
        <v>9</v>
      </c>
      <c r="L4" s="12">
        <v>10</v>
      </c>
      <c r="M4" s="12">
        <v>11</v>
      </c>
      <c r="N4" s="12">
        <v>12</v>
      </c>
      <c r="O4" s="16">
        <v>22</v>
      </c>
      <c r="P4" s="16">
        <v>23</v>
      </c>
      <c r="Q4" s="16">
        <v>24</v>
      </c>
      <c r="R4" s="16">
        <v>25</v>
      </c>
      <c r="S4" s="16">
        <v>26</v>
      </c>
      <c r="T4" s="13">
        <v>27</v>
      </c>
      <c r="U4" s="13">
        <v>28</v>
      </c>
      <c r="V4" s="13">
        <v>29</v>
      </c>
      <c r="W4" s="14">
        <v>30</v>
      </c>
      <c r="X4" s="14">
        <v>31</v>
      </c>
      <c r="Y4" s="14">
        <v>32</v>
      </c>
    </row>
    <row r="5" spans="1:25" ht="12">
      <c r="A5" s="7"/>
      <c r="B5" s="8"/>
      <c r="C5" s="9" t="s">
        <v>10</v>
      </c>
      <c r="D5" s="9" t="s">
        <v>10</v>
      </c>
      <c r="E5" s="9" t="s">
        <v>10</v>
      </c>
      <c r="F5" s="10" t="s">
        <v>11</v>
      </c>
      <c r="G5" s="10" t="s">
        <v>11</v>
      </c>
      <c r="H5" s="10" t="s">
        <v>11</v>
      </c>
      <c r="I5" s="11" t="s">
        <v>10</v>
      </c>
      <c r="J5" s="11" t="s">
        <v>10</v>
      </c>
      <c r="K5" s="11" t="s">
        <v>10</v>
      </c>
      <c r="L5" s="12" t="s">
        <v>11</v>
      </c>
      <c r="M5" s="12" t="s">
        <v>10</v>
      </c>
      <c r="N5" s="12" t="s">
        <v>10</v>
      </c>
      <c r="O5" s="16" t="s">
        <v>10</v>
      </c>
      <c r="P5" s="16" t="s">
        <v>10</v>
      </c>
      <c r="Q5" s="16" t="s">
        <v>10</v>
      </c>
      <c r="R5" s="16" t="s">
        <v>11</v>
      </c>
      <c r="S5" s="16" t="s">
        <v>11</v>
      </c>
      <c r="T5" s="13" t="s">
        <v>11</v>
      </c>
      <c r="U5" s="13" t="s">
        <v>11</v>
      </c>
      <c r="V5" s="13" t="s">
        <v>11</v>
      </c>
      <c r="W5" s="14" t="s">
        <v>10</v>
      </c>
      <c r="X5" s="14" t="s">
        <v>10</v>
      </c>
      <c r="Y5" s="14" t="s">
        <v>10</v>
      </c>
    </row>
    <row r="6" spans="1:25" s="20" customFormat="1" ht="48">
      <c r="A6" s="17" t="s">
        <v>12</v>
      </c>
      <c r="B6" s="18" t="s">
        <v>13</v>
      </c>
      <c r="C6" s="19" t="s">
        <v>14</v>
      </c>
      <c r="D6" s="19" t="s">
        <v>15</v>
      </c>
      <c r="E6" s="19" t="s">
        <v>16</v>
      </c>
      <c r="F6" s="19" t="s">
        <v>17</v>
      </c>
      <c r="G6" s="19" t="s">
        <v>18</v>
      </c>
      <c r="H6" s="19" t="s">
        <v>19</v>
      </c>
      <c r="I6" s="19" t="s">
        <v>20</v>
      </c>
      <c r="J6" s="19" t="s">
        <v>21</v>
      </c>
      <c r="K6" s="19" t="s">
        <v>22</v>
      </c>
      <c r="L6" s="19" t="s">
        <v>23</v>
      </c>
      <c r="M6" s="19" t="s">
        <v>24</v>
      </c>
      <c r="N6" s="19" t="s">
        <v>25</v>
      </c>
      <c r="O6" s="19" t="s">
        <v>26</v>
      </c>
      <c r="P6" s="19" t="s">
        <v>27</v>
      </c>
      <c r="Q6" s="19" t="s">
        <v>28</v>
      </c>
      <c r="R6" s="19" t="s">
        <v>29</v>
      </c>
      <c r="S6" s="19" t="s">
        <v>30</v>
      </c>
      <c r="T6" s="19" t="s">
        <v>31</v>
      </c>
      <c r="U6" s="19" t="s">
        <v>32</v>
      </c>
      <c r="V6" s="19" t="s">
        <v>33</v>
      </c>
      <c r="W6" s="19" t="s">
        <v>34</v>
      </c>
      <c r="X6" s="19" t="s">
        <v>35</v>
      </c>
      <c r="Y6" s="19" t="s">
        <v>36</v>
      </c>
    </row>
    <row r="7" spans="1:25" ht="12">
      <c r="A7" s="21">
        <v>1</v>
      </c>
      <c r="B7" s="22" t="s">
        <v>37</v>
      </c>
      <c r="C7" s="23">
        <v>17.318999999999999</v>
      </c>
      <c r="D7" s="23">
        <v>210.14699999999999</v>
      </c>
      <c r="E7" s="23">
        <v>49.5</v>
      </c>
      <c r="F7" s="23">
        <v>1.964</v>
      </c>
      <c r="G7" s="23">
        <v>96.2</v>
      </c>
      <c r="H7" s="23">
        <v>30.4</v>
      </c>
      <c r="I7" s="23">
        <v>5.6</v>
      </c>
      <c r="J7" s="23">
        <v>585.4</v>
      </c>
      <c r="K7" s="23">
        <v>54.5</v>
      </c>
      <c r="L7" s="23">
        <v>7.55</v>
      </c>
      <c r="M7" s="23">
        <v>1</v>
      </c>
      <c r="N7" s="23">
        <v>2688.6</v>
      </c>
      <c r="O7" s="23">
        <v>1311.5</v>
      </c>
      <c r="P7" s="23">
        <v>9.5</v>
      </c>
      <c r="Q7" s="23">
        <v>42638.5</v>
      </c>
      <c r="R7" s="23">
        <v>-4.0999999999999996</v>
      </c>
      <c r="S7" s="23">
        <v>110980.2</v>
      </c>
      <c r="T7" s="23">
        <v>2.1</v>
      </c>
      <c r="U7" s="23">
        <v>13.1</v>
      </c>
      <c r="V7" s="23">
        <v>4.5</v>
      </c>
      <c r="W7" s="23">
        <v>2.2000000000000002</v>
      </c>
      <c r="X7" s="23">
        <v>32.4</v>
      </c>
      <c r="Y7" s="23">
        <v>70.7</v>
      </c>
    </row>
    <row r="8" spans="1:25" ht="12">
      <c r="A8" s="24">
        <v>2</v>
      </c>
      <c r="B8" s="25" t="s">
        <v>38</v>
      </c>
      <c r="C8" s="26">
        <v>27.629000000000001</v>
      </c>
      <c r="D8" s="26">
        <v>29.088000000000001</v>
      </c>
      <c r="E8" s="26">
        <v>51.8</v>
      </c>
      <c r="F8" s="26">
        <v>3.76</v>
      </c>
      <c r="G8" s="26">
        <v>111.3</v>
      </c>
      <c r="H8" s="26">
        <v>7</v>
      </c>
      <c r="I8" s="26">
        <v>1.3</v>
      </c>
      <c r="J8" s="26">
        <v>-203.5</v>
      </c>
      <c r="K8" s="26">
        <v>92.5</v>
      </c>
      <c r="L8" s="26">
        <v>9.7669999999999995</v>
      </c>
      <c r="M8" s="26">
        <v>-1.1000000000000001</v>
      </c>
      <c r="N8" s="26">
        <v>624.4</v>
      </c>
      <c r="O8" s="26">
        <v>284.89999999999998</v>
      </c>
      <c r="P8" s="26">
        <v>14.1</v>
      </c>
      <c r="Q8" s="26">
        <v>4392</v>
      </c>
      <c r="R8" s="26">
        <v>-0.2</v>
      </c>
      <c r="S8" s="26">
        <v>1712.1</v>
      </c>
      <c r="T8" s="26">
        <v>5.5</v>
      </c>
      <c r="U8" s="26">
        <v>17.5</v>
      </c>
      <c r="V8" s="26">
        <v>5.4</v>
      </c>
      <c r="W8" s="26">
        <v>-4.3</v>
      </c>
      <c r="X8" s="26">
        <v>76.099999999999994</v>
      </c>
      <c r="Y8" s="26">
        <v>80</v>
      </c>
    </row>
    <row r="9" spans="1:25" ht="12">
      <c r="A9" s="24">
        <v>3</v>
      </c>
      <c r="B9" s="25" t="s">
        <v>39</v>
      </c>
      <c r="C9" s="26">
        <v>18.739999999999998</v>
      </c>
      <c r="D9" s="26">
        <v>197.476</v>
      </c>
      <c r="E9" s="26">
        <v>56.3</v>
      </c>
      <c r="F9" s="26">
        <v>3.452</v>
      </c>
      <c r="G9" s="26">
        <v>95</v>
      </c>
      <c r="H9" s="26">
        <v>15.9</v>
      </c>
      <c r="I9" s="26">
        <v>-0.6</v>
      </c>
      <c r="J9" s="26">
        <v>-527.9</v>
      </c>
      <c r="K9" s="26">
        <v>39.700000000000003</v>
      </c>
      <c r="L9" s="26">
        <v>7.6829999999999998</v>
      </c>
      <c r="M9" s="26">
        <v>1.4</v>
      </c>
      <c r="N9" s="26">
        <v>2483.1999999999998</v>
      </c>
      <c r="O9" s="26">
        <v>1264.9000000000001</v>
      </c>
      <c r="P9" s="26">
        <v>7.3</v>
      </c>
      <c r="Q9" s="26">
        <v>37868</v>
      </c>
      <c r="R9" s="26">
        <v>-1.8</v>
      </c>
      <c r="S9" s="26">
        <v>103145</v>
      </c>
      <c r="T9" s="26">
        <v>1.6</v>
      </c>
      <c r="U9" s="26">
        <v>13.2</v>
      </c>
      <c r="V9" s="26">
        <v>3.7</v>
      </c>
      <c r="W9" s="26">
        <v>0.1</v>
      </c>
      <c r="X9" s="26">
        <v>29.2</v>
      </c>
      <c r="Y9" s="26">
        <v>62.8</v>
      </c>
    </row>
    <row r="10" spans="1:25" ht="12">
      <c r="A10" s="24">
        <v>4</v>
      </c>
      <c r="B10" s="25" t="s">
        <v>40</v>
      </c>
      <c r="C10" s="26">
        <v>17.219000000000001</v>
      </c>
      <c r="D10" s="26">
        <v>3197.07</v>
      </c>
      <c r="E10" s="26">
        <v>57.6</v>
      </c>
      <c r="F10" s="26">
        <v>2.044</v>
      </c>
      <c r="G10" s="26">
        <v>93.7</v>
      </c>
      <c r="H10" s="26">
        <v>12.1</v>
      </c>
      <c r="I10" s="26">
        <v>6.5</v>
      </c>
      <c r="J10" s="26">
        <v>16097.6</v>
      </c>
      <c r="K10" s="26">
        <v>51.6</v>
      </c>
      <c r="L10" s="26">
        <v>5.4580000000000002</v>
      </c>
      <c r="M10" s="26">
        <v>-2.2999999999999998</v>
      </c>
      <c r="N10" s="26">
        <v>40062.1</v>
      </c>
      <c r="O10" s="26">
        <v>951</v>
      </c>
      <c r="P10" s="26">
        <v>13.9</v>
      </c>
      <c r="Q10" s="26">
        <v>470550</v>
      </c>
      <c r="R10" s="26">
        <v>0.1</v>
      </c>
      <c r="S10" s="26">
        <v>2160192.5</v>
      </c>
      <c r="T10" s="26">
        <v>2.5</v>
      </c>
      <c r="U10" s="26">
        <v>16.100000000000001</v>
      </c>
      <c r="V10" s="26">
        <v>4.3</v>
      </c>
      <c r="W10" s="26">
        <v>6.7</v>
      </c>
      <c r="X10" s="26">
        <v>41</v>
      </c>
      <c r="Y10" s="26">
        <v>63.5</v>
      </c>
    </row>
    <row r="11" spans="1:25" ht="12">
      <c r="A11" s="24">
        <v>5</v>
      </c>
      <c r="B11" s="25" t="s">
        <v>41</v>
      </c>
      <c r="C11" s="26">
        <v>25.893999999999998</v>
      </c>
      <c r="D11" s="26">
        <v>37.271999999999998</v>
      </c>
      <c r="E11" s="26">
        <v>62.1</v>
      </c>
      <c r="F11" s="26">
        <v>1.5980000000000001</v>
      </c>
      <c r="G11" s="26">
        <v>116.1</v>
      </c>
      <c r="H11" s="26">
        <v>7.7</v>
      </c>
      <c r="I11" s="26">
        <v>-0.3</v>
      </c>
      <c r="J11" s="26">
        <v>-135.9</v>
      </c>
      <c r="K11" s="26">
        <v>61.1</v>
      </c>
      <c r="L11" s="26">
        <v>14.936</v>
      </c>
      <c r="M11" s="26">
        <v>-4.5</v>
      </c>
      <c r="N11" s="26">
        <v>885.6</v>
      </c>
      <c r="O11" s="26">
        <v>71.7</v>
      </c>
      <c r="P11" s="26">
        <v>6.3</v>
      </c>
      <c r="Q11" s="26">
        <v>5072.8</v>
      </c>
      <c r="R11" s="26">
        <v>-1.3</v>
      </c>
      <c r="S11" s="26">
        <v>9038</v>
      </c>
      <c r="T11" s="26">
        <v>7.8</v>
      </c>
      <c r="U11" s="26">
        <v>19.2</v>
      </c>
      <c r="V11" s="26">
        <v>6.5</v>
      </c>
      <c r="W11" s="26">
        <v>-9.8000000000000007</v>
      </c>
      <c r="X11" s="26">
        <v>49.5</v>
      </c>
      <c r="Y11" s="26">
        <v>78.2</v>
      </c>
    </row>
    <row r="12" spans="1:25" ht="12">
      <c r="A12" s="24">
        <v>6</v>
      </c>
      <c r="B12" s="25" t="s">
        <v>42</v>
      </c>
      <c r="C12" s="26">
        <v>17.099</v>
      </c>
      <c r="D12" s="26">
        <v>65.013999999999996</v>
      </c>
      <c r="E12" s="26">
        <v>64.2</v>
      </c>
      <c r="F12" s="26">
        <v>2.9249999999999998</v>
      </c>
      <c r="G12" s="26">
        <v>109.3</v>
      </c>
      <c r="H12" s="26">
        <v>4.9000000000000004</v>
      </c>
      <c r="I12" s="26">
        <v>-1.4</v>
      </c>
      <c r="J12" s="26">
        <v>40.299999999999997</v>
      </c>
      <c r="K12" s="26">
        <v>84.2</v>
      </c>
      <c r="L12" s="26">
        <v>13.246</v>
      </c>
      <c r="M12" s="26">
        <v>-3.5</v>
      </c>
      <c r="N12" s="26">
        <v>1278.5</v>
      </c>
      <c r="O12" s="26">
        <v>98.9</v>
      </c>
      <c r="P12" s="26">
        <v>5.8</v>
      </c>
      <c r="Q12" s="26">
        <v>5483.6</v>
      </c>
      <c r="R12" s="26">
        <v>-3.2</v>
      </c>
      <c r="S12" s="26">
        <v>13333.1</v>
      </c>
      <c r="T12" s="26">
        <v>6.6</v>
      </c>
      <c r="U12" s="26">
        <v>18.600000000000001</v>
      </c>
      <c r="V12" s="26">
        <v>5.3</v>
      </c>
      <c r="W12" s="26">
        <v>-3.2</v>
      </c>
      <c r="X12" s="26">
        <v>71.8</v>
      </c>
      <c r="Y12" s="26">
        <v>56.8</v>
      </c>
    </row>
    <row r="13" spans="1:25" ht="12">
      <c r="A13" s="24">
        <v>7</v>
      </c>
      <c r="B13" s="25" t="s">
        <v>43</v>
      </c>
      <c r="C13" s="26">
        <v>21.08</v>
      </c>
      <c r="D13" s="26">
        <v>800.93399999999997</v>
      </c>
      <c r="E13" s="26">
        <v>61.2</v>
      </c>
      <c r="F13" s="26">
        <v>2.4</v>
      </c>
      <c r="G13" s="26">
        <v>100.6</v>
      </c>
      <c r="H13" s="26">
        <v>7.2</v>
      </c>
      <c r="I13" s="26">
        <v>-4.5</v>
      </c>
      <c r="J13" s="26">
        <v>-788.2</v>
      </c>
      <c r="K13" s="26">
        <v>46.2</v>
      </c>
      <c r="L13" s="26">
        <v>10.347</v>
      </c>
      <c r="M13" s="26">
        <v>0</v>
      </c>
      <c r="N13" s="26">
        <v>15590.7</v>
      </c>
      <c r="O13" s="26">
        <v>89</v>
      </c>
      <c r="P13" s="26">
        <v>5.9</v>
      </c>
      <c r="Q13" s="26">
        <v>72981.600000000006</v>
      </c>
      <c r="R13" s="26">
        <v>-3.9</v>
      </c>
      <c r="S13" s="26">
        <v>217691</v>
      </c>
      <c r="T13" s="26">
        <v>4.0999999999999996</v>
      </c>
      <c r="U13" s="26">
        <v>17.100000000000001</v>
      </c>
      <c r="V13" s="26">
        <v>4.9000000000000004</v>
      </c>
      <c r="W13" s="26">
        <v>-1.4</v>
      </c>
      <c r="X13" s="26">
        <v>39.200000000000003</v>
      </c>
      <c r="Y13" s="26">
        <v>67.2</v>
      </c>
    </row>
    <row r="14" spans="1:25" ht="12">
      <c r="A14" s="27">
        <v>8</v>
      </c>
      <c r="B14" s="28" t="s">
        <v>44</v>
      </c>
      <c r="C14" s="29">
        <v>18.539000000000001</v>
      </c>
      <c r="D14" s="29">
        <v>392.95600000000002</v>
      </c>
      <c r="E14" s="29">
        <v>48.2</v>
      </c>
      <c r="F14" s="29">
        <v>1.038</v>
      </c>
      <c r="G14" s="29">
        <v>100.8</v>
      </c>
      <c r="H14" s="29">
        <v>18.3</v>
      </c>
      <c r="I14" s="29">
        <v>7</v>
      </c>
      <c r="J14" s="29">
        <v>459.9</v>
      </c>
      <c r="K14" s="29">
        <v>48.7</v>
      </c>
      <c r="L14" s="29">
        <v>7.9</v>
      </c>
      <c r="M14" s="29">
        <v>2.2000000000000002</v>
      </c>
      <c r="N14" s="29">
        <v>4657.1000000000004</v>
      </c>
      <c r="O14" s="29">
        <v>1464.9</v>
      </c>
      <c r="P14" s="29">
        <v>12.9</v>
      </c>
      <c r="Q14" s="29">
        <v>77454.899999999994</v>
      </c>
      <c r="R14" s="29">
        <v>-0.2</v>
      </c>
      <c r="S14" s="29">
        <v>158000.29999999999</v>
      </c>
      <c r="T14" s="29">
        <v>1.5</v>
      </c>
      <c r="U14" s="29">
        <v>14.1</v>
      </c>
      <c r="V14" s="29">
        <v>3.7</v>
      </c>
      <c r="W14" s="29">
        <v>2.1</v>
      </c>
      <c r="X14" s="29">
        <v>32</v>
      </c>
      <c r="Y14" s="29">
        <v>67.099999999999994</v>
      </c>
    </row>
    <row r="16" spans="1:25">
      <c r="A16" s="15"/>
    </row>
    <row r="17" spans="1:27" ht="12">
      <c r="A17" s="1" t="s">
        <v>45</v>
      </c>
      <c r="B17" s="2" t="s">
        <v>46</v>
      </c>
      <c r="C17" s="15"/>
    </row>
    <row r="18" spans="1:27" s="31" customFormat="1" ht="12">
      <c r="A18" s="30"/>
      <c r="B18" s="30"/>
      <c r="C18" s="17">
        <v>1</v>
      </c>
      <c r="D18" s="17">
        <v>2</v>
      </c>
      <c r="E18" s="17">
        <v>3</v>
      </c>
      <c r="F18" s="17">
        <v>4</v>
      </c>
      <c r="G18" s="17">
        <v>5</v>
      </c>
      <c r="H18" s="17">
        <v>6</v>
      </c>
      <c r="I18" s="17">
        <v>7</v>
      </c>
      <c r="J18" s="17">
        <v>8</v>
      </c>
      <c r="K18" s="17">
        <v>9</v>
      </c>
      <c r="L18" s="17">
        <v>10</v>
      </c>
      <c r="M18" s="17">
        <v>11</v>
      </c>
      <c r="N18" s="17">
        <v>12</v>
      </c>
      <c r="O18" s="17">
        <f t="shared" ref="O18:Y18" si="0">O4</f>
        <v>22</v>
      </c>
      <c r="P18" s="17">
        <f t="shared" si="0"/>
        <v>23</v>
      </c>
      <c r="Q18" s="17">
        <f t="shared" si="0"/>
        <v>24</v>
      </c>
      <c r="R18" s="17">
        <f t="shared" si="0"/>
        <v>25</v>
      </c>
      <c r="S18" s="17">
        <f t="shared" si="0"/>
        <v>26</v>
      </c>
      <c r="T18" s="17">
        <f t="shared" si="0"/>
        <v>27</v>
      </c>
      <c r="U18" s="17">
        <f t="shared" si="0"/>
        <v>28</v>
      </c>
      <c r="V18" s="17">
        <f t="shared" si="0"/>
        <v>29</v>
      </c>
      <c r="W18" s="17">
        <f t="shared" si="0"/>
        <v>30</v>
      </c>
      <c r="X18" s="17">
        <f t="shared" si="0"/>
        <v>31</v>
      </c>
      <c r="Y18" s="17">
        <f t="shared" si="0"/>
        <v>32</v>
      </c>
    </row>
    <row r="19" spans="1:27" ht="12">
      <c r="A19" s="24">
        <v>1</v>
      </c>
      <c r="B19" s="25" t="s">
        <v>37</v>
      </c>
      <c r="C19" s="26">
        <f>C7^2</f>
        <v>299.94776099999996</v>
      </c>
      <c r="D19" s="26">
        <f t="shared" ref="D19:Y26" si="1">D7^2</f>
        <v>44161.761608999994</v>
      </c>
      <c r="E19" s="26">
        <f t="shared" si="1"/>
        <v>2450.25</v>
      </c>
      <c r="F19" s="26">
        <f t="shared" si="1"/>
        <v>3.8572959999999998</v>
      </c>
      <c r="G19" s="26">
        <f t="shared" si="1"/>
        <v>9254.44</v>
      </c>
      <c r="H19" s="26">
        <f t="shared" si="1"/>
        <v>924.16</v>
      </c>
      <c r="I19" s="26">
        <f t="shared" si="1"/>
        <v>31.359999999999996</v>
      </c>
      <c r="J19" s="26">
        <f t="shared" si="1"/>
        <v>342693.16</v>
      </c>
      <c r="K19" s="26">
        <f t="shared" si="1"/>
        <v>2970.25</v>
      </c>
      <c r="L19" s="26">
        <f t="shared" si="1"/>
        <v>57.002499999999998</v>
      </c>
      <c r="M19" s="26">
        <f t="shared" si="1"/>
        <v>1</v>
      </c>
      <c r="N19" s="26">
        <f t="shared" si="1"/>
        <v>7228569.96</v>
      </c>
      <c r="O19" s="26">
        <f t="shared" si="1"/>
        <v>1720032.25</v>
      </c>
      <c r="P19" s="26">
        <f t="shared" si="1"/>
        <v>90.25</v>
      </c>
      <c r="Q19" s="26">
        <f t="shared" si="1"/>
        <v>1818041682.25</v>
      </c>
      <c r="R19" s="26">
        <f t="shared" si="1"/>
        <v>16.809999999999999</v>
      </c>
      <c r="S19" s="26">
        <f t="shared" si="1"/>
        <v>12316604792.039999</v>
      </c>
      <c r="T19" s="26">
        <f t="shared" si="1"/>
        <v>4.41</v>
      </c>
      <c r="U19" s="26">
        <f t="shared" si="1"/>
        <v>171.60999999999999</v>
      </c>
      <c r="V19" s="26">
        <f t="shared" si="1"/>
        <v>20.25</v>
      </c>
      <c r="W19" s="26">
        <f t="shared" si="1"/>
        <v>4.8400000000000007</v>
      </c>
      <c r="X19" s="26">
        <f t="shared" si="1"/>
        <v>1049.76</v>
      </c>
      <c r="Y19" s="26">
        <f t="shared" si="1"/>
        <v>4998.4900000000007</v>
      </c>
    </row>
    <row r="20" spans="1:27" ht="12">
      <c r="A20" s="24">
        <v>2</v>
      </c>
      <c r="B20" s="25" t="s">
        <v>38</v>
      </c>
      <c r="C20" s="26">
        <f t="shared" ref="C20:N25" si="2">C8^2</f>
        <v>763.36164100000008</v>
      </c>
      <c r="D20" s="26">
        <f t="shared" si="2"/>
        <v>846.11174400000004</v>
      </c>
      <c r="E20" s="26">
        <f t="shared" si="2"/>
        <v>2683.24</v>
      </c>
      <c r="F20" s="26">
        <f t="shared" si="2"/>
        <v>14.137599999999999</v>
      </c>
      <c r="G20" s="26">
        <f t="shared" si="2"/>
        <v>12387.689999999999</v>
      </c>
      <c r="H20" s="26">
        <f t="shared" si="2"/>
        <v>49</v>
      </c>
      <c r="I20" s="26">
        <f t="shared" si="2"/>
        <v>1.6900000000000002</v>
      </c>
      <c r="J20" s="26">
        <f t="shared" si="2"/>
        <v>41412.25</v>
      </c>
      <c r="K20" s="26">
        <f t="shared" si="2"/>
        <v>8556.25</v>
      </c>
      <c r="L20" s="26">
        <f t="shared" si="2"/>
        <v>95.394288999999986</v>
      </c>
      <c r="M20" s="26">
        <f t="shared" si="2"/>
        <v>1.2100000000000002</v>
      </c>
      <c r="N20" s="26">
        <f t="shared" si="2"/>
        <v>389875.36</v>
      </c>
      <c r="O20" s="26">
        <f t="shared" si="1"/>
        <v>81168.00999999998</v>
      </c>
      <c r="P20" s="26">
        <f t="shared" si="1"/>
        <v>198.81</v>
      </c>
      <c r="Q20" s="26">
        <f t="shared" si="1"/>
        <v>19289664</v>
      </c>
      <c r="R20" s="26">
        <f t="shared" si="1"/>
        <v>4.0000000000000008E-2</v>
      </c>
      <c r="S20" s="26">
        <f t="shared" si="1"/>
        <v>2931286.4099999997</v>
      </c>
      <c r="T20" s="26">
        <f t="shared" si="1"/>
        <v>30.25</v>
      </c>
      <c r="U20" s="26">
        <f t="shared" si="1"/>
        <v>306.25</v>
      </c>
      <c r="V20" s="26">
        <f t="shared" si="1"/>
        <v>29.160000000000004</v>
      </c>
      <c r="W20" s="26">
        <f t="shared" si="1"/>
        <v>18.489999999999998</v>
      </c>
      <c r="X20" s="26">
        <f t="shared" si="1"/>
        <v>5791.2099999999991</v>
      </c>
      <c r="Y20" s="26">
        <f t="shared" si="1"/>
        <v>6400</v>
      </c>
    </row>
    <row r="21" spans="1:27" ht="12">
      <c r="A21" s="24">
        <v>3</v>
      </c>
      <c r="B21" s="25" t="s">
        <v>39</v>
      </c>
      <c r="C21" s="26">
        <f t="shared" si="2"/>
        <v>351.18759999999992</v>
      </c>
      <c r="D21" s="26">
        <f t="shared" si="1"/>
        <v>38996.770576000003</v>
      </c>
      <c r="E21" s="26">
        <f t="shared" si="1"/>
        <v>3169.6899999999996</v>
      </c>
      <c r="F21" s="26">
        <f t="shared" si="1"/>
        <v>11.916304</v>
      </c>
      <c r="G21" s="26">
        <f t="shared" si="1"/>
        <v>9025</v>
      </c>
      <c r="H21" s="26">
        <f t="shared" si="1"/>
        <v>252.81</v>
      </c>
      <c r="I21" s="26">
        <f t="shared" si="1"/>
        <v>0.36</v>
      </c>
      <c r="J21" s="26">
        <f t="shared" si="1"/>
        <v>278678.40999999997</v>
      </c>
      <c r="K21" s="26">
        <f t="shared" si="1"/>
        <v>1576.0900000000001</v>
      </c>
      <c r="L21" s="26">
        <f t="shared" si="1"/>
        <v>59.028489</v>
      </c>
      <c r="M21" s="26">
        <f t="shared" si="1"/>
        <v>1.9599999999999997</v>
      </c>
      <c r="N21" s="26">
        <f t="shared" si="1"/>
        <v>6166282.2399999993</v>
      </c>
      <c r="O21" s="26">
        <f t="shared" si="1"/>
        <v>1599972.0100000002</v>
      </c>
      <c r="P21" s="26">
        <f t="shared" si="1"/>
        <v>53.29</v>
      </c>
      <c r="Q21" s="26">
        <f t="shared" si="1"/>
        <v>1433985424</v>
      </c>
      <c r="R21" s="26">
        <f t="shared" si="1"/>
        <v>3.24</v>
      </c>
      <c r="S21" s="26">
        <f t="shared" si="1"/>
        <v>10638891025</v>
      </c>
      <c r="T21" s="26">
        <f t="shared" si="1"/>
        <v>2.5600000000000005</v>
      </c>
      <c r="U21" s="26">
        <f t="shared" si="1"/>
        <v>174.23999999999998</v>
      </c>
      <c r="V21" s="26">
        <f t="shared" si="1"/>
        <v>13.690000000000001</v>
      </c>
      <c r="W21" s="26">
        <f t="shared" si="1"/>
        <v>1.0000000000000002E-2</v>
      </c>
      <c r="X21" s="26">
        <f t="shared" si="1"/>
        <v>852.64</v>
      </c>
      <c r="Y21" s="26">
        <f t="shared" si="1"/>
        <v>3943.8399999999997</v>
      </c>
    </row>
    <row r="22" spans="1:27" ht="12">
      <c r="A22" s="24">
        <v>4</v>
      </c>
      <c r="B22" s="25" t="s">
        <v>40</v>
      </c>
      <c r="C22" s="26">
        <f t="shared" si="2"/>
        <v>296.49396100000001</v>
      </c>
      <c r="D22" s="26">
        <f t="shared" si="1"/>
        <v>10221256.584900001</v>
      </c>
      <c r="E22" s="26">
        <f t="shared" si="1"/>
        <v>3317.76</v>
      </c>
      <c r="F22" s="26">
        <f t="shared" si="1"/>
        <v>4.1779359999999999</v>
      </c>
      <c r="G22" s="26">
        <f t="shared" si="1"/>
        <v>8779.69</v>
      </c>
      <c r="H22" s="26">
        <f t="shared" si="1"/>
        <v>146.41</v>
      </c>
      <c r="I22" s="26">
        <f t="shared" si="1"/>
        <v>42.25</v>
      </c>
      <c r="J22" s="26">
        <f t="shared" si="1"/>
        <v>259132725.76000002</v>
      </c>
      <c r="K22" s="26">
        <f t="shared" si="1"/>
        <v>2662.56</v>
      </c>
      <c r="L22" s="26">
        <f t="shared" si="1"/>
        <v>29.789764000000002</v>
      </c>
      <c r="M22" s="26">
        <f t="shared" si="1"/>
        <v>5.2899999999999991</v>
      </c>
      <c r="N22" s="26">
        <f t="shared" si="1"/>
        <v>1604971856.4099998</v>
      </c>
      <c r="O22" s="26">
        <f t="shared" si="1"/>
        <v>904401</v>
      </c>
      <c r="P22" s="26">
        <f t="shared" si="1"/>
        <v>193.21</v>
      </c>
      <c r="Q22" s="26">
        <f t="shared" si="1"/>
        <v>221417302500</v>
      </c>
      <c r="R22" s="26">
        <f t="shared" si="1"/>
        <v>1.0000000000000002E-2</v>
      </c>
      <c r="S22" s="26">
        <f t="shared" si="1"/>
        <v>4666431637056.25</v>
      </c>
      <c r="T22" s="26">
        <f t="shared" si="1"/>
        <v>6.25</v>
      </c>
      <c r="U22" s="26">
        <f t="shared" si="1"/>
        <v>259.21000000000004</v>
      </c>
      <c r="V22" s="26">
        <f t="shared" si="1"/>
        <v>18.489999999999998</v>
      </c>
      <c r="W22" s="26">
        <f t="shared" si="1"/>
        <v>44.89</v>
      </c>
      <c r="X22" s="26">
        <f t="shared" si="1"/>
        <v>1681</v>
      </c>
      <c r="Y22" s="26">
        <f t="shared" si="1"/>
        <v>4032.25</v>
      </c>
    </row>
    <row r="23" spans="1:27" ht="12">
      <c r="A23" s="24">
        <v>5</v>
      </c>
      <c r="B23" s="25" t="s">
        <v>41</v>
      </c>
      <c r="C23" s="26">
        <f t="shared" si="2"/>
        <v>670.49923599999988</v>
      </c>
      <c r="D23" s="26">
        <f t="shared" si="1"/>
        <v>1389.2019839999998</v>
      </c>
      <c r="E23" s="26">
        <f t="shared" si="1"/>
        <v>3856.4100000000003</v>
      </c>
      <c r="F23" s="26">
        <f t="shared" si="1"/>
        <v>2.5536040000000004</v>
      </c>
      <c r="G23" s="26">
        <f t="shared" si="1"/>
        <v>13479.21</v>
      </c>
      <c r="H23" s="26">
        <f t="shared" si="1"/>
        <v>59.290000000000006</v>
      </c>
      <c r="I23" s="26">
        <f t="shared" si="1"/>
        <v>0.09</v>
      </c>
      <c r="J23" s="26">
        <f t="shared" si="1"/>
        <v>18468.810000000001</v>
      </c>
      <c r="K23" s="26">
        <f t="shared" si="1"/>
        <v>3733.21</v>
      </c>
      <c r="L23" s="26">
        <f t="shared" si="1"/>
        <v>223.08409599999999</v>
      </c>
      <c r="M23" s="26">
        <f t="shared" si="1"/>
        <v>20.25</v>
      </c>
      <c r="N23" s="26">
        <f t="shared" si="1"/>
        <v>784287.36</v>
      </c>
      <c r="O23" s="26">
        <f t="shared" si="1"/>
        <v>5140.8900000000003</v>
      </c>
      <c r="P23" s="26">
        <f t="shared" si="1"/>
        <v>39.69</v>
      </c>
      <c r="Q23" s="26">
        <f t="shared" si="1"/>
        <v>25733299.840000004</v>
      </c>
      <c r="R23" s="26">
        <f t="shared" si="1"/>
        <v>1.6900000000000002</v>
      </c>
      <c r="S23" s="26">
        <f t="shared" si="1"/>
        <v>81685444</v>
      </c>
      <c r="T23" s="26">
        <f t="shared" si="1"/>
        <v>60.839999999999996</v>
      </c>
      <c r="U23" s="26">
        <f t="shared" si="1"/>
        <v>368.64</v>
      </c>
      <c r="V23" s="26">
        <f t="shared" si="1"/>
        <v>42.25</v>
      </c>
      <c r="W23" s="26">
        <f t="shared" si="1"/>
        <v>96.04000000000002</v>
      </c>
      <c r="X23" s="26">
        <f t="shared" si="1"/>
        <v>2450.25</v>
      </c>
      <c r="Y23" s="26">
        <f t="shared" si="1"/>
        <v>6115.2400000000007</v>
      </c>
    </row>
    <row r="24" spans="1:27" ht="12">
      <c r="A24" s="24">
        <v>6</v>
      </c>
      <c r="B24" s="25" t="s">
        <v>42</v>
      </c>
      <c r="C24" s="26">
        <f t="shared" si="2"/>
        <v>292.37580100000002</v>
      </c>
      <c r="D24" s="26">
        <f t="shared" si="1"/>
        <v>4226.8201959999997</v>
      </c>
      <c r="E24" s="26">
        <f t="shared" si="1"/>
        <v>4121.6400000000003</v>
      </c>
      <c r="F24" s="26">
        <f t="shared" si="1"/>
        <v>8.5556249999999991</v>
      </c>
      <c r="G24" s="26">
        <f t="shared" si="1"/>
        <v>11946.49</v>
      </c>
      <c r="H24" s="26">
        <f t="shared" si="1"/>
        <v>24.010000000000005</v>
      </c>
      <c r="I24" s="26">
        <f t="shared" si="1"/>
        <v>1.9599999999999997</v>
      </c>
      <c r="J24" s="26">
        <f t="shared" si="1"/>
        <v>1624.0899999999997</v>
      </c>
      <c r="K24" s="26">
        <f t="shared" si="1"/>
        <v>7089.64</v>
      </c>
      <c r="L24" s="26">
        <f t="shared" si="1"/>
        <v>175.45651600000002</v>
      </c>
      <c r="M24" s="26">
        <f t="shared" si="1"/>
        <v>12.25</v>
      </c>
      <c r="N24" s="26">
        <f t="shared" si="1"/>
        <v>1634562.25</v>
      </c>
      <c r="O24" s="26">
        <f t="shared" si="1"/>
        <v>9781.2100000000009</v>
      </c>
      <c r="P24" s="26">
        <f t="shared" si="1"/>
        <v>33.64</v>
      </c>
      <c r="Q24" s="26">
        <f t="shared" si="1"/>
        <v>30069868.960000005</v>
      </c>
      <c r="R24" s="26">
        <f t="shared" si="1"/>
        <v>10.240000000000002</v>
      </c>
      <c r="S24" s="26">
        <f t="shared" si="1"/>
        <v>177771555.61000001</v>
      </c>
      <c r="T24" s="26">
        <f t="shared" si="1"/>
        <v>43.559999999999995</v>
      </c>
      <c r="U24" s="26">
        <f t="shared" si="1"/>
        <v>345.96000000000004</v>
      </c>
      <c r="V24" s="26">
        <f t="shared" si="1"/>
        <v>28.09</v>
      </c>
      <c r="W24" s="26">
        <f t="shared" si="1"/>
        <v>10.240000000000002</v>
      </c>
      <c r="X24" s="26">
        <f t="shared" si="1"/>
        <v>5155.24</v>
      </c>
      <c r="Y24" s="26">
        <f t="shared" si="1"/>
        <v>3226.24</v>
      </c>
    </row>
    <row r="25" spans="1:27" ht="12">
      <c r="A25" s="24">
        <v>7</v>
      </c>
      <c r="B25" s="25" t="s">
        <v>43</v>
      </c>
      <c r="C25" s="26">
        <f t="shared" si="2"/>
        <v>444.36639999999994</v>
      </c>
      <c r="D25" s="26">
        <f t="shared" si="1"/>
        <v>641495.27235599991</v>
      </c>
      <c r="E25" s="26">
        <f t="shared" si="1"/>
        <v>3745.4400000000005</v>
      </c>
      <c r="F25" s="26">
        <f t="shared" si="1"/>
        <v>5.76</v>
      </c>
      <c r="G25" s="26">
        <f t="shared" si="1"/>
        <v>10120.359999999999</v>
      </c>
      <c r="H25" s="26">
        <f t="shared" si="1"/>
        <v>51.84</v>
      </c>
      <c r="I25" s="26">
        <f t="shared" si="1"/>
        <v>20.25</v>
      </c>
      <c r="J25" s="26">
        <f t="shared" si="1"/>
        <v>621259.24000000011</v>
      </c>
      <c r="K25" s="26">
        <f t="shared" si="1"/>
        <v>2134.44</v>
      </c>
      <c r="L25" s="26">
        <f t="shared" si="1"/>
        <v>107.06040899999999</v>
      </c>
      <c r="M25" s="26">
        <f t="shared" si="1"/>
        <v>0</v>
      </c>
      <c r="N25" s="26">
        <f t="shared" si="1"/>
        <v>243069926.49000001</v>
      </c>
      <c r="O25" s="26">
        <f t="shared" si="1"/>
        <v>7921</v>
      </c>
      <c r="P25" s="26">
        <f t="shared" si="1"/>
        <v>34.81</v>
      </c>
      <c r="Q25" s="26">
        <f t="shared" si="1"/>
        <v>5326313938.5600004</v>
      </c>
      <c r="R25" s="26">
        <f t="shared" si="1"/>
        <v>15.209999999999999</v>
      </c>
      <c r="S25" s="26">
        <f t="shared" si="1"/>
        <v>47389371481</v>
      </c>
      <c r="T25" s="26">
        <f t="shared" si="1"/>
        <v>16.809999999999999</v>
      </c>
      <c r="U25" s="26">
        <f t="shared" si="1"/>
        <v>292.41000000000003</v>
      </c>
      <c r="V25" s="26">
        <f t="shared" si="1"/>
        <v>24.010000000000005</v>
      </c>
      <c r="W25" s="26">
        <f t="shared" si="1"/>
        <v>1.9599999999999997</v>
      </c>
      <c r="X25" s="26">
        <f t="shared" si="1"/>
        <v>1536.6400000000003</v>
      </c>
      <c r="Y25" s="26">
        <f t="shared" si="1"/>
        <v>4515.84</v>
      </c>
    </row>
    <row r="26" spans="1:27" ht="12">
      <c r="A26" s="27">
        <v>8</v>
      </c>
      <c r="B26" s="28" t="s">
        <v>44</v>
      </c>
      <c r="C26" s="29">
        <f>C14^2</f>
        <v>343.69452100000007</v>
      </c>
      <c r="D26" s="29">
        <f t="shared" si="1"/>
        <v>154414.41793600001</v>
      </c>
      <c r="E26" s="29">
        <f t="shared" si="1"/>
        <v>2323.2400000000002</v>
      </c>
      <c r="F26" s="29">
        <f t="shared" si="1"/>
        <v>1.0774440000000001</v>
      </c>
      <c r="G26" s="29">
        <f t="shared" si="1"/>
        <v>10160.64</v>
      </c>
      <c r="H26" s="29">
        <f t="shared" si="1"/>
        <v>334.89000000000004</v>
      </c>
      <c r="I26" s="29">
        <f t="shared" si="1"/>
        <v>49</v>
      </c>
      <c r="J26" s="29">
        <f t="shared" si="1"/>
        <v>211508.00999999998</v>
      </c>
      <c r="K26" s="29">
        <f t="shared" si="1"/>
        <v>2371.69</v>
      </c>
      <c r="L26" s="29">
        <f t="shared" si="1"/>
        <v>62.410000000000004</v>
      </c>
      <c r="M26" s="29">
        <f t="shared" si="1"/>
        <v>4.8400000000000007</v>
      </c>
      <c r="N26" s="29">
        <f t="shared" si="1"/>
        <v>21688580.410000004</v>
      </c>
      <c r="O26" s="29">
        <f t="shared" si="1"/>
        <v>2145932.0100000002</v>
      </c>
      <c r="P26" s="29">
        <f t="shared" si="1"/>
        <v>166.41</v>
      </c>
      <c r="Q26" s="29">
        <f t="shared" si="1"/>
        <v>5999261534.0099993</v>
      </c>
      <c r="R26" s="29">
        <f t="shared" si="1"/>
        <v>4.0000000000000008E-2</v>
      </c>
      <c r="S26" s="29">
        <f t="shared" si="1"/>
        <v>24964094800.089996</v>
      </c>
      <c r="T26" s="29">
        <f t="shared" si="1"/>
        <v>2.25</v>
      </c>
      <c r="U26" s="29">
        <f t="shared" si="1"/>
        <v>198.81</v>
      </c>
      <c r="V26" s="29">
        <f t="shared" si="1"/>
        <v>13.690000000000001</v>
      </c>
      <c r="W26" s="29">
        <f t="shared" si="1"/>
        <v>4.41</v>
      </c>
      <c r="X26" s="29">
        <f t="shared" si="1"/>
        <v>1024</v>
      </c>
      <c r="Y26" s="29">
        <f t="shared" si="1"/>
        <v>4502.4099999999989</v>
      </c>
    </row>
    <row r="27" spans="1:27" ht="12">
      <c r="A27" s="32"/>
      <c r="B27" s="32" t="s">
        <v>47</v>
      </c>
      <c r="C27" s="29">
        <f>SUM(C19:C26)</f>
        <v>3461.9269209999998</v>
      </c>
      <c r="D27" s="29">
        <f t="shared" ref="D27:Y27" si="3">SUM(D19:D26)</f>
        <v>11106786.941300999</v>
      </c>
      <c r="E27" s="29">
        <f t="shared" si="3"/>
        <v>25667.670000000002</v>
      </c>
      <c r="F27" s="29">
        <f t="shared" si="3"/>
        <v>52.035808999999993</v>
      </c>
      <c r="G27" s="29">
        <f t="shared" si="3"/>
        <v>85153.51999999999</v>
      </c>
      <c r="H27" s="29">
        <f t="shared" si="3"/>
        <v>1842.41</v>
      </c>
      <c r="I27" s="29">
        <f t="shared" si="3"/>
        <v>146.95999999999998</v>
      </c>
      <c r="J27" s="29">
        <f t="shared" si="3"/>
        <v>260648369.73000002</v>
      </c>
      <c r="K27" s="29">
        <f t="shared" si="3"/>
        <v>31094.129999999997</v>
      </c>
      <c r="L27" s="29">
        <f t="shared" si="3"/>
        <v>809.22606299999995</v>
      </c>
      <c r="M27" s="29">
        <f t="shared" si="3"/>
        <v>46.800000000000004</v>
      </c>
      <c r="N27" s="29">
        <f t="shared" si="3"/>
        <v>1885933940.4799998</v>
      </c>
      <c r="O27" s="29">
        <f t="shared" si="3"/>
        <v>6474348.3800000008</v>
      </c>
      <c r="P27" s="29">
        <f t="shared" si="3"/>
        <v>810.11</v>
      </c>
      <c r="Q27" s="29">
        <f t="shared" si="3"/>
        <v>236069997911.62</v>
      </c>
      <c r="R27" s="29">
        <f t="shared" si="3"/>
        <v>47.28</v>
      </c>
      <c r="S27" s="29">
        <f t="shared" si="3"/>
        <v>4762002987440.4004</v>
      </c>
      <c r="T27" s="29">
        <f t="shared" si="3"/>
        <v>166.93</v>
      </c>
      <c r="U27" s="29">
        <f t="shared" si="3"/>
        <v>2117.13</v>
      </c>
      <c r="V27" s="29">
        <f t="shared" si="3"/>
        <v>189.63</v>
      </c>
      <c r="W27" s="29">
        <f t="shared" si="3"/>
        <v>180.88000000000005</v>
      </c>
      <c r="X27" s="29">
        <f t="shared" si="3"/>
        <v>19540.739999999998</v>
      </c>
      <c r="Y27" s="29">
        <f t="shared" si="3"/>
        <v>37734.310000000005</v>
      </c>
    </row>
    <row r="28" spans="1:27" s="2" customFormat="1" ht="12">
      <c r="A28" s="33"/>
      <c r="B28" s="33" t="s">
        <v>48</v>
      </c>
      <c r="C28" s="34">
        <f>SQRT(C27)</f>
        <v>58.838141719466293</v>
      </c>
      <c r="D28" s="34">
        <f t="shared" ref="D28:Y28" si="4">SQRT(D27)</f>
        <v>3332.6846447422831</v>
      </c>
      <c r="E28" s="34">
        <f t="shared" si="4"/>
        <v>160.21132918742046</v>
      </c>
      <c r="F28" s="34">
        <f t="shared" si="4"/>
        <v>7.2135850310369252</v>
      </c>
      <c r="G28" s="34">
        <f t="shared" si="4"/>
        <v>291.81076059665787</v>
      </c>
      <c r="H28" s="34">
        <f t="shared" si="4"/>
        <v>42.923303693914335</v>
      </c>
      <c r="I28" s="34">
        <f t="shared" si="4"/>
        <v>12.12270596855339</v>
      </c>
      <c r="J28" s="34">
        <f t="shared" si="4"/>
        <v>16144.608069878934</v>
      </c>
      <c r="K28" s="34">
        <f t="shared" si="4"/>
        <v>176.33527724196313</v>
      </c>
      <c r="L28" s="34">
        <f t="shared" si="4"/>
        <v>28.446899004988222</v>
      </c>
      <c r="M28" s="34">
        <f t="shared" si="4"/>
        <v>6.8410525505948279</v>
      </c>
      <c r="N28" s="34">
        <f t="shared" si="4"/>
        <v>43427.340932642881</v>
      </c>
      <c r="O28" s="34">
        <f t="shared" si="4"/>
        <v>2544.4740871150566</v>
      </c>
      <c r="P28" s="34">
        <f t="shared" si="4"/>
        <v>28.462431378924745</v>
      </c>
      <c r="Q28" s="34">
        <f t="shared" si="4"/>
        <v>485870.35092874314</v>
      </c>
      <c r="R28" s="34">
        <f t="shared" si="4"/>
        <v>6.8760453750684336</v>
      </c>
      <c r="S28" s="34">
        <f t="shared" si="4"/>
        <v>2182201.4085414759</v>
      </c>
      <c r="T28" s="34">
        <f t="shared" si="4"/>
        <v>12.920139318134305</v>
      </c>
      <c r="U28" s="34">
        <f t="shared" si="4"/>
        <v>46.012280969323832</v>
      </c>
      <c r="V28" s="34">
        <f t="shared" si="4"/>
        <v>13.770620901034201</v>
      </c>
      <c r="W28" s="34">
        <f t="shared" si="4"/>
        <v>13.449163542763545</v>
      </c>
      <c r="X28" s="34">
        <f t="shared" si="4"/>
        <v>139.78819692663612</v>
      </c>
      <c r="Y28" s="34">
        <f t="shared" si="4"/>
        <v>194.25321104167108</v>
      </c>
    </row>
    <row r="30" spans="1:27">
      <c r="A30" s="1" t="s">
        <v>49</v>
      </c>
      <c r="B30" s="2" t="s">
        <v>50</v>
      </c>
    </row>
    <row r="31" spans="1:27" s="31" customFormat="1" ht="12">
      <c r="A31" s="30"/>
      <c r="B31" s="30"/>
      <c r="C31" s="17">
        <v>1</v>
      </c>
      <c r="D31" s="17">
        <v>2</v>
      </c>
      <c r="E31" s="17">
        <v>3</v>
      </c>
      <c r="F31" s="17">
        <v>4</v>
      </c>
      <c r="G31" s="17">
        <v>5</v>
      </c>
      <c r="H31" s="17">
        <v>6</v>
      </c>
      <c r="I31" s="17">
        <v>7</v>
      </c>
      <c r="J31" s="17">
        <v>8</v>
      </c>
      <c r="K31" s="17">
        <v>9</v>
      </c>
      <c r="L31" s="17">
        <v>10</v>
      </c>
      <c r="M31" s="17">
        <v>11</v>
      </c>
      <c r="N31" s="17">
        <v>12</v>
      </c>
      <c r="O31" s="17">
        <f t="shared" ref="O31:Y31" si="5">O4</f>
        <v>22</v>
      </c>
      <c r="P31" s="17">
        <f t="shared" si="5"/>
        <v>23</v>
      </c>
      <c r="Q31" s="17">
        <f t="shared" si="5"/>
        <v>24</v>
      </c>
      <c r="R31" s="17">
        <f t="shared" si="5"/>
        <v>25</v>
      </c>
      <c r="S31" s="17">
        <f t="shared" si="5"/>
        <v>26</v>
      </c>
      <c r="T31" s="17">
        <f t="shared" si="5"/>
        <v>27</v>
      </c>
      <c r="U31" s="17">
        <f t="shared" si="5"/>
        <v>28</v>
      </c>
      <c r="V31" s="17">
        <f t="shared" si="5"/>
        <v>29</v>
      </c>
      <c r="W31" s="17">
        <f t="shared" si="5"/>
        <v>30</v>
      </c>
      <c r="X31" s="17">
        <f t="shared" si="5"/>
        <v>31</v>
      </c>
      <c r="Y31" s="17">
        <f t="shared" si="5"/>
        <v>32</v>
      </c>
      <c r="Z31" s="17" t="s">
        <v>51</v>
      </c>
      <c r="AA31" s="17" t="s">
        <v>52</v>
      </c>
    </row>
    <row r="32" spans="1:27" ht="12">
      <c r="A32" s="24">
        <v>1</v>
      </c>
      <c r="B32" s="25" t="s">
        <v>37</v>
      </c>
      <c r="C32" s="26">
        <f>C7/C$28</f>
        <v>0.29434988077249385</v>
      </c>
      <c r="D32" s="26">
        <f>D7/D$28</f>
        <v>6.3056371184574134E-2</v>
      </c>
      <c r="E32" s="26">
        <f>E7/E$28</f>
        <v>0.30896691420675548</v>
      </c>
      <c r="F32" s="26">
        <f>F7/F$28</f>
        <v>0.27226406724946894</v>
      </c>
      <c r="G32" s="26">
        <f>G7/G$28</f>
        <v>0.32966570459328631</v>
      </c>
      <c r="H32" s="26">
        <f>H7/H$28</f>
        <v>0.70823998583105596</v>
      </c>
      <c r="I32" s="26">
        <f>I7/I$28</f>
        <v>0.46194306902489785</v>
      </c>
      <c r="J32" s="26">
        <f>J7/J$28</f>
        <v>3.6259783914617497E-2</v>
      </c>
      <c r="K32" s="26">
        <f>K7/K$28</f>
        <v>0.30907031679892605</v>
      </c>
      <c r="L32" s="26">
        <f>L7/L$28</f>
        <v>0.26540678471407697</v>
      </c>
      <c r="M32" s="26">
        <f>M7/M$28</f>
        <v>0.14617633655117154</v>
      </c>
      <c r="N32" s="26">
        <f>N7/N$28</f>
        <v>6.1910306785075787E-2</v>
      </c>
      <c r="O32" s="26">
        <f>O7/O$28</f>
        <v>0.51543067647703511</v>
      </c>
      <c r="P32" s="26">
        <f>P7/P$28</f>
        <v>0.33377331238941021</v>
      </c>
      <c r="Q32" s="26">
        <f>Q7/Q$28</f>
        <v>8.7756949808722298E-2</v>
      </c>
      <c r="R32" s="26">
        <f>R7/R$28</f>
        <v>-0.59627297034222881</v>
      </c>
      <c r="S32" s="26">
        <f>S7/S$28</f>
        <v>5.0856992194032238E-2</v>
      </c>
      <c r="T32" s="26">
        <f>T7/T$28</f>
        <v>0.16253694703218141</v>
      </c>
      <c r="U32" s="26">
        <f>U7/U$28</f>
        <v>0.28470659841301299</v>
      </c>
      <c r="V32" s="26">
        <f>V7/V$28</f>
        <v>0.32678265071272428</v>
      </c>
      <c r="W32" s="26">
        <f>W7/W$28</f>
        <v>0.16357894622998556</v>
      </c>
      <c r="X32" s="26">
        <f>X7/X$28</f>
        <v>0.2317792253733999</v>
      </c>
      <c r="Y32" s="26">
        <f>Y7/Y$28</f>
        <v>0.36395794757201455</v>
      </c>
      <c r="Z32" s="26">
        <f>SUM(C32:Y32)</f>
        <v>5.1821967974866894</v>
      </c>
      <c r="AA32" s="35">
        <v>3</v>
      </c>
    </row>
    <row r="33" spans="1:27" ht="12">
      <c r="A33" s="24">
        <v>2</v>
      </c>
      <c r="B33" s="25" t="s">
        <v>38</v>
      </c>
      <c r="C33" s="26">
        <f>C8/C$28</f>
        <v>0.46957635289931482</v>
      </c>
      <c r="D33" s="26">
        <f>D8/D$28</f>
        <v>8.7280985453843853E-3</v>
      </c>
      <c r="E33" s="26">
        <f>E8/E$28</f>
        <v>0.32332295264464511</v>
      </c>
      <c r="F33" s="26">
        <f>F8/F$28</f>
        <v>0.52123874381772062</v>
      </c>
      <c r="G33" s="26">
        <f>G8/G$28</f>
        <v>0.38141156882778338</v>
      </c>
      <c r="H33" s="26">
        <f>H8/H$28</f>
        <v>0.16308157568478263</v>
      </c>
      <c r="I33" s="26">
        <f>I8/I$28</f>
        <v>0.10723678388077987</v>
      </c>
      <c r="J33" s="26">
        <f>J8/J$28</f>
        <v>-1.2604827513878819E-2</v>
      </c>
      <c r="K33" s="26">
        <f>K8/K$28</f>
        <v>0.5245688863101039</v>
      </c>
      <c r="L33" s="26">
        <f>L8/L$28</f>
        <v>0.34334146573541585</v>
      </c>
      <c r="M33" s="26">
        <f>M8/M$28</f>
        <v>-0.16079397020628869</v>
      </c>
      <c r="N33" s="26">
        <f>N8/N$28</f>
        <v>1.4378038963252741E-2</v>
      </c>
      <c r="O33" s="26">
        <f>O8/O$28</f>
        <v>0.11196812789043636</v>
      </c>
      <c r="P33" s="26">
        <f>P8/P$28</f>
        <v>0.49538986365165089</v>
      </c>
      <c r="Q33" s="26">
        <f>Q8/Q$28</f>
        <v>9.0394484693389378E-3</v>
      </c>
      <c r="R33" s="26">
        <f>R8/R$28</f>
        <v>-2.9086486358157505E-2</v>
      </c>
      <c r="S33" s="26">
        <f>S8/S$28</f>
        <v>7.8457469292182388E-4</v>
      </c>
      <c r="T33" s="26">
        <f>T8/T$28</f>
        <v>0.42569200413190367</v>
      </c>
      <c r="U33" s="26">
        <f>U8/U$28</f>
        <v>0.38033324215478831</v>
      </c>
      <c r="V33" s="26">
        <f>V8/V$28</f>
        <v>0.39213918085526916</v>
      </c>
      <c r="W33" s="26">
        <f>W8/W$28</f>
        <v>-0.3197224858131536</v>
      </c>
      <c r="X33" s="26">
        <f>X8/X$28</f>
        <v>0.54439503243567067</v>
      </c>
      <c r="Y33" s="26">
        <f>Y8/Y$28</f>
        <v>0.41183360404188352</v>
      </c>
      <c r="Z33" s="26">
        <f t="shared" ref="Z33:Z39" si="6">SUM(C33:Y33)</f>
        <v>5.1062517757415682</v>
      </c>
      <c r="AA33" s="35">
        <v>4</v>
      </c>
    </row>
    <row r="34" spans="1:27" ht="12">
      <c r="A34" s="24">
        <v>3</v>
      </c>
      <c r="B34" s="25" t="s">
        <v>39</v>
      </c>
      <c r="C34" s="26">
        <f>C9/C$28</f>
        <v>0.31850088144099165</v>
      </c>
      <c r="D34" s="26">
        <f>D9/D$28</f>
        <v>5.9254331282601998E-2</v>
      </c>
      <c r="E34" s="26">
        <f>E9/E$28</f>
        <v>0.35141085393616833</v>
      </c>
      <c r="F34" s="26">
        <f>F9/F$28</f>
        <v>0.47854152756882223</v>
      </c>
      <c r="G34" s="26">
        <f>G9/G$28</f>
        <v>0.32555345048193551</v>
      </c>
      <c r="H34" s="26">
        <f>H9/H$28</f>
        <v>0.37042815048400624</v>
      </c>
      <c r="I34" s="26">
        <f>I9/I$28</f>
        <v>-4.9493900252667623E-2</v>
      </c>
      <c r="J34" s="26">
        <f>J9/J$28</f>
        <v>-3.2698223314872869E-2</v>
      </c>
      <c r="K34" s="26">
        <f>K9/K$28</f>
        <v>0.22513929498930946</v>
      </c>
      <c r="L34" s="26">
        <f>L9/L$28</f>
        <v>0.27008216251102696</v>
      </c>
      <c r="M34" s="26">
        <f>M9/M$28</f>
        <v>0.20464687117164013</v>
      </c>
      <c r="N34" s="26">
        <f>N9/N$28</f>
        <v>5.7180567510488799E-2</v>
      </c>
      <c r="O34" s="26">
        <f>O9/O$28</f>
        <v>0.49711647935631093</v>
      </c>
      <c r="P34" s="26">
        <f>P9/P$28</f>
        <v>0.25647844004659942</v>
      </c>
      <c r="Q34" s="26">
        <f>Q9/Q$28</f>
        <v>7.7938486939191004E-2</v>
      </c>
      <c r="R34" s="26">
        <f>R9/R$28</f>
        <v>-0.26177837722341757</v>
      </c>
      <c r="S34" s="26">
        <f>S9/S$28</f>
        <v>4.7266489516629595E-2</v>
      </c>
      <c r="T34" s="26">
        <f>T9/T$28</f>
        <v>0.12383767392928108</v>
      </c>
      <c r="U34" s="26">
        <f>U9/U$28</f>
        <v>0.28687993122532607</v>
      </c>
      <c r="V34" s="26">
        <f>V9/V$28</f>
        <v>0.26868795725268441</v>
      </c>
      <c r="W34" s="26">
        <f>W9/W$28</f>
        <v>7.4354066468175261E-3</v>
      </c>
      <c r="X34" s="26">
        <f>X9/X$28</f>
        <v>0.20888745002787892</v>
      </c>
      <c r="Y34" s="26">
        <f>Y9/Y$28</f>
        <v>0.32328937917287853</v>
      </c>
      <c r="Z34" s="26">
        <f t="shared" si="6"/>
        <v>4.4145852846996307</v>
      </c>
      <c r="AA34" s="35">
        <v>5</v>
      </c>
    </row>
    <row r="35" spans="1:27" ht="12">
      <c r="A35" s="24">
        <v>4</v>
      </c>
      <c r="B35" s="25" t="s">
        <v>40</v>
      </c>
      <c r="C35" s="26">
        <f>C10/C$28</f>
        <v>0.29265030296331035</v>
      </c>
      <c r="D35" s="26">
        <f>D10/D$28</f>
        <v>0.95930768758567309</v>
      </c>
      <c r="E35" s="26">
        <f>E10/E$28</f>
        <v>0.35952513653149731</v>
      </c>
      <c r="F35" s="26">
        <f>F10/F$28</f>
        <v>0.28335425328814384</v>
      </c>
      <c r="G35" s="26">
        <f>G10/G$28</f>
        <v>0.32109850852797223</v>
      </c>
      <c r="H35" s="26">
        <f>H10/H$28</f>
        <v>0.28189815225512421</v>
      </c>
      <c r="I35" s="26">
        <f>I10/I$28</f>
        <v>0.53618391940389931</v>
      </c>
      <c r="J35" s="26">
        <f>J10/J$28</f>
        <v>0.99708831148607213</v>
      </c>
      <c r="K35" s="26">
        <f>K10/K$28</f>
        <v>0.29262437333623093</v>
      </c>
      <c r="L35" s="26">
        <f>L10/L$28</f>
        <v>0.19186625575754071</v>
      </c>
      <c r="M35" s="26">
        <f>M10/M$28</f>
        <v>-0.33620557406769452</v>
      </c>
      <c r="N35" s="26">
        <f>N10/N$28</f>
        <v>0.92250870395536133</v>
      </c>
      <c r="O35" s="26">
        <f>O10/O$28</f>
        <v>0.37375110433065983</v>
      </c>
      <c r="P35" s="26">
        <f>P10/P$28</f>
        <v>0.48836305707503175</v>
      </c>
      <c r="Q35" s="26">
        <f>Q10/Q$28</f>
        <v>0.96846823252446212</v>
      </c>
      <c r="R35" s="26">
        <f>R10/R$28</f>
        <v>1.4543243179078753E-2</v>
      </c>
      <c r="S35" s="26">
        <f>S10/S$28</f>
        <v>0.98991435508412307</v>
      </c>
      <c r="T35" s="26">
        <f>T10/T$28</f>
        <v>0.19349636551450167</v>
      </c>
      <c r="U35" s="26">
        <f>U10/U$28</f>
        <v>0.34990658278240527</v>
      </c>
      <c r="V35" s="26">
        <f>V10/V$28</f>
        <v>0.31225897734771429</v>
      </c>
      <c r="W35" s="26">
        <f>W10/W$28</f>
        <v>0.49817224533677423</v>
      </c>
      <c r="X35" s="26">
        <f>X10/X$28</f>
        <v>0.29330087161448753</v>
      </c>
      <c r="Y35" s="26">
        <f>Y10/Y$28</f>
        <v>0.32689292320824503</v>
      </c>
      <c r="Z35" s="26">
        <f t="shared" si="6"/>
        <v>9.9109679890206142</v>
      </c>
      <c r="AA35" s="35">
        <v>1</v>
      </c>
    </row>
    <row r="36" spans="1:27" ht="12">
      <c r="A36" s="24">
        <v>5</v>
      </c>
      <c r="B36" s="25" t="s">
        <v>41</v>
      </c>
      <c r="C36" s="26">
        <f>C11/C$28</f>
        <v>0.44008867790998069</v>
      </c>
      <c r="D36" s="26">
        <f>D11/D$28</f>
        <v>1.1183776436453755E-2</v>
      </c>
      <c r="E36" s="26">
        <f>E11/E$28</f>
        <v>0.38761303782302053</v>
      </c>
      <c r="F36" s="26">
        <f>F11/F$28</f>
        <v>0.22152646612253127</v>
      </c>
      <c r="G36" s="26">
        <f>G11/G$28</f>
        <v>0.39786058527318646</v>
      </c>
      <c r="H36" s="26">
        <f>H11/H$28</f>
        <v>0.17938973325326088</v>
      </c>
      <c r="I36" s="26">
        <f>I11/I$28</f>
        <v>-2.4746950126333812E-2</v>
      </c>
      <c r="J36" s="26">
        <f>J11/J$28</f>
        <v>-8.4176710522660021E-3</v>
      </c>
      <c r="K36" s="26">
        <f>K11/K$28</f>
        <v>0.34649901571402536</v>
      </c>
      <c r="L36" s="26">
        <f>L11/L$28</f>
        <v>0.52504844191913302</v>
      </c>
      <c r="M36" s="26">
        <f>M11/M$28</f>
        <v>-0.6577935144802719</v>
      </c>
      <c r="N36" s="26">
        <f>N11/N$28</f>
        <v>2.0392683065113115E-2</v>
      </c>
      <c r="O36" s="26">
        <f>O11/O$28</f>
        <v>2.8178711020513472E-2</v>
      </c>
      <c r="P36" s="26">
        <f>P11/P$28</f>
        <v>0.22134440716350359</v>
      </c>
      <c r="Q36" s="26">
        <f>Q11/Q$28</f>
        <v>1.0440645308575266E-2</v>
      </c>
      <c r="R36" s="26">
        <f>R11/R$28</f>
        <v>-0.18906216132802378</v>
      </c>
      <c r="S36" s="26">
        <f>S11/S$28</f>
        <v>4.1416891972591817E-3</v>
      </c>
      <c r="T36" s="26">
        <f>T11/T$28</f>
        <v>0.60370866040524518</v>
      </c>
      <c r="U36" s="26">
        <f>U11/U$28</f>
        <v>0.41727989996411063</v>
      </c>
      <c r="V36" s="26">
        <f>V11/V$28</f>
        <v>0.47201938436282398</v>
      </c>
      <c r="W36" s="26">
        <f>W11/W$28</f>
        <v>-0.72866985138811757</v>
      </c>
      <c r="X36" s="26">
        <f>X11/X$28</f>
        <v>0.35410714987602765</v>
      </c>
      <c r="Y36" s="26">
        <f>Y11/Y$28</f>
        <v>0.40256734795094112</v>
      </c>
      <c r="Z36" s="26">
        <f t="shared" si="6"/>
        <v>3.434700164390692</v>
      </c>
      <c r="AA36" s="35">
        <v>8</v>
      </c>
    </row>
    <row r="37" spans="1:27" ht="12">
      <c r="A37" s="24">
        <v>6</v>
      </c>
      <c r="B37" s="25" t="s">
        <v>42</v>
      </c>
      <c r="C37" s="26">
        <f>C12/C$28</f>
        <v>0.29061080959229013</v>
      </c>
      <c r="D37" s="26">
        <f>D12/D$28</f>
        <v>1.9507996384406642E-2</v>
      </c>
      <c r="E37" s="26">
        <f>E12/E$28</f>
        <v>0.40072072509239803</v>
      </c>
      <c r="F37" s="26">
        <f>F12/F$28</f>
        <v>0.40548492703905126</v>
      </c>
      <c r="G37" s="26">
        <f>G12/G$28</f>
        <v>0.37455781197553212</v>
      </c>
      <c r="H37" s="26">
        <f>H12/H$28</f>
        <v>0.11415710297934785</v>
      </c>
      <c r="I37" s="26">
        <f>I12/I$28</f>
        <v>-0.11548576725622446</v>
      </c>
      <c r="J37" s="26">
        <f>J12/J$28</f>
        <v>2.4961894290384096E-3</v>
      </c>
      <c r="K37" s="26">
        <f>K12/K$28</f>
        <v>0.47749946191687292</v>
      </c>
      <c r="L37" s="26">
        <f>L12/L$28</f>
        <v>0.46563950600300186</v>
      </c>
      <c r="M37" s="26">
        <f>M12/M$28</f>
        <v>-0.51161717792910033</v>
      </c>
      <c r="N37" s="26">
        <f>N12/N$28</f>
        <v>2.9439978882957449E-2</v>
      </c>
      <c r="O37" s="26">
        <f>O12/O$28</f>
        <v>3.8868542816301012E-2</v>
      </c>
      <c r="P37" s="26">
        <f>P12/P$28</f>
        <v>0.20377739072195569</v>
      </c>
      <c r="Q37" s="26">
        <f>Q12/Q$28</f>
        <v>1.1286138348466987E-2</v>
      </c>
      <c r="R37" s="26">
        <f>R12/R$28</f>
        <v>-0.46538378173052009</v>
      </c>
      <c r="S37" s="26">
        <f>S12/S$28</f>
        <v>6.1099309842859474E-3</v>
      </c>
      <c r="T37" s="26">
        <f>T12/T$28</f>
        <v>0.51083040495828436</v>
      </c>
      <c r="U37" s="26">
        <f>U12/U$28</f>
        <v>0.40423990309023222</v>
      </c>
      <c r="V37" s="26">
        <f>V12/V$28</f>
        <v>0.38487734417276415</v>
      </c>
      <c r="W37" s="26">
        <f>W12/W$28</f>
        <v>-0.23793301269816083</v>
      </c>
      <c r="X37" s="26">
        <f>X12/X$28</f>
        <v>0.51363420931512693</v>
      </c>
      <c r="Y37" s="26">
        <f>Y12/Y$28</f>
        <v>0.2924018588697373</v>
      </c>
      <c r="Z37" s="26">
        <f t="shared" si="6"/>
        <v>3.615720492958046</v>
      </c>
      <c r="AA37" s="35">
        <v>7</v>
      </c>
    </row>
    <row r="38" spans="1:27" ht="12">
      <c r="A38" s="24">
        <v>7</v>
      </c>
      <c r="B38" s="25" t="s">
        <v>43</v>
      </c>
      <c r="C38" s="26">
        <f>C13/C$28</f>
        <v>0.35827100217588603</v>
      </c>
      <c r="D38" s="26">
        <f>D13/D$28</f>
        <v>0.24032696920891425</v>
      </c>
      <c r="E38" s="26">
        <f>E13/E$28</f>
        <v>0.38199545756471592</v>
      </c>
      <c r="F38" s="26">
        <f>F13/F$28</f>
        <v>0.33270558116024718</v>
      </c>
      <c r="G38" s="26">
        <f>G13/G$28</f>
        <v>0.34474396966823906</v>
      </c>
      <c r="H38" s="26">
        <f>H13/H$28</f>
        <v>0.1677410492757764</v>
      </c>
      <c r="I38" s="26">
        <f>I13/I$28</f>
        <v>-0.37120425189500722</v>
      </c>
      <c r="J38" s="26">
        <f>J13/J$28</f>
        <v>-4.8821253299455948E-2</v>
      </c>
      <c r="K38" s="26">
        <f>K13/K$28</f>
        <v>0.26200089240569513</v>
      </c>
      <c r="L38" s="26">
        <f>L13/L$28</f>
        <v>0.36373033131609994</v>
      </c>
      <c r="M38" s="26">
        <f>M13/M$28</f>
        <v>0</v>
      </c>
      <c r="N38" s="26">
        <f>N13/N$28</f>
        <v>0.35900655359446593</v>
      </c>
      <c r="O38" s="26">
        <f>O13/O$28</f>
        <v>3.4977758449451869E-2</v>
      </c>
      <c r="P38" s="26">
        <f>P13/P$28</f>
        <v>0.20729079401026529</v>
      </c>
      <c r="Q38" s="26">
        <f>Q13/Q$28</f>
        <v>0.15020797186017912</v>
      </c>
      <c r="R38" s="26">
        <f>R13/R$28</f>
        <v>-0.56718648398407134</v>
      </c>
      <c r="S38" s="26">
        <f>S13/S$28</f>
        <v>9.9757519699109148E-2</v>
      </c>
      <c r="T38" s="26">
        <f>T13/T$28</f>
        <v>0.31733403944378274</v>
      </c>
      <c r="U38" s="26">
        <f>U13/U$28</f>
        <v>0.37163991090553605</v>
      </c>
      <c r="V38" s="26">
        <f>V13/V$28</f>
        <v>0.35582999744274424</v>
      </c>
      <c r="W38" s="26">
        <f>W13/W$28</f>
        <v>-0.10409569305544535</v>
      </c>
      <c r="X38" s="26">
        <f>X13/X$28</f>
        <v>0.28042424798263199</v>
      </c>
      <c r="Y38" s="26">
        <f>Y13/Y$28</f>
        <v>0.34594022739518215</v>
      </c>
      <c r="Z38" s="26">
        <f t="shared" si="6"/>
        <v>3.8826165913249424</v>
      </c>
      <c r="AA38" s="35">
        <v>6</v>
      </c>
    </row>
    <row r="39" spans="1:27" ht="12">
      <c r="A39" s="27">
        <v>8</v>
      </c>
      <c r="B39" s="28" t="s">
        <v>44</v>
      </c>
      <c r="C39" s="29">
        <f>C14/C$28</f>
        <v>0.3150847300445328</v>
      </c>
      <c r="D39" s="29">
        <f>D14/D$28</f>
        <v>0.11790974601210351</v>
      </c>
      <c r="E39" s="29">
        <f>E14/E$28</f>
        <v>0.30085263161142656</v>
      </c>
      <c r="F39" s="29">
        <f>F14/F$28</f>
        <v>0.14389516385180692</v>
      </c>
      <c r="G39" s="29">
        <f>G14/G$28</f>
        <v>0.3454293453534642</v>
      </c>
      <c r="H39" s="29">
        <f>H14/H$28</f>
        <v>0.42634183357593175</v>
      </c>
      <c r="I39" s="29">
        <f>I14/I$28</f>
        <v>0.57742883628112229</v>
      </c>
      <c r="J39" s="29">
        <f>J14/J$28</f>
        <v>2.8486290779522697E-2</v>
      </c>
      <c r="K39" s="29">
        <f>K14/K$28</f>
        <v>0.2761784298735358</v>
      </c>
      <c r="L39" s="29">
        <f>L14/L$28</f>
        <v>0.27771041049552431</v>
      </c>
      <c r="M39" s="29">
        <f>M14/M$28</f>
        <v>0.32158794041257738</v>
      </c>
      <c r="N39" s="29">
        <f>N14/N$28</f>
        <v>0.10723889374722029</v>
      </c>
      <c r="O39" s="29">
        <f>O14/O$28</f>
        <v>0.5757181837371016</v>
      </c>
      <c r="P39" s="29">
        <f>P14/P$28</f>
        <v>0.45322902419193595</v>
      </c>
      <c r="Q39" s="29">
        <f>Q14/Q$28</f>
        <v>0.15941474891798735</v>
      </c>
      <c r="R39" s="29">
        <f>R14/R$28</f>
        <v>-2.9086486358157505E-2</v>
      </c>
      <c r="S39" s="29">
        <f>S14/S$28</f>
        <v>7.2404086708753021E-2</v>
      </c>
      <c r="T39" s="29">
        <f>T14/T$28</f>
        <v>0.116097819308701</v>
      </c>
      <c r="U39" s="29">
        <f>U14/U$28</f>
        <v>0.30643992653614371</v>
      </c>
      <c r="V39" s="29">
        <f>V14/V$28</f>
        <v>0.26868795725268441</v>
      </c>
      <c r="W39" s="29">
        <f>W14/W$28</f>
        <v>0.15614353958316804</v>
      </c>
      <c r="X39" s="29">
        <f>X14/X$28</f>
        <v>0.22891775345520979</v>
      </c>
      <c r="Y39" s="29">
        <f>Y14/Y$28</f>
        <v>0.34542543539012976</v>
      </c>
      <c r="Z39" s="29">
        <f t="shared" si="6"/>
        <v>5.8915362407624237</v>
      </c>
      <c r="AA39" s="36">
        <v>2</v>
      </c>
    </row>
    <row r="41" spans="1:27">
      <c r="A41" s="1" t="s">
        <v>53</v>
      </c>
      <c r="B41" s="2" t="s">
        <v>54</v>
      </c>
    </row>
    <row r="42" spans="1:27" ht="12">
      <c r="B42" s="37" t="s">
        <v>55</v>
      </c>
      <c r="C42" s="38">
        <f>MAX(C32:C39)</f>
        <v>0.46957635289931482</v>
      </c>
      <c r="D42" s="38">
        <f t="shared" ref="D42:M42" si="7">MAX(D32:D39)</f>
        <v>0.95930768758567309</v>
      </c>
      <c r="E42" s="38">
        <f t="shared" si="7"/>
        <v>0.40072072509239803</v>
      </c>
      <c r="F42" s="38">
        <f t="shared" si="7"/>
        <v>0.52123874381772062</v>
      </c>
      <c r="G42" s="38">
        <f t="shared" si="7"/>
        <v>0.39786058527318646</v>
      </c>
      <c r="H42" s="38">
        <f t="shared" si="7"/>
        <v>0.70823998583105596</v>
      </c>
      <c r="I42" s="38">
        <f t="shared" si="7"/>
        <v>0.57742883628112229</v>
      </c>
      <c r="J42" s="38">
        <f t="shared" si="7"/>
        <v>0.99708831148607213</v>
      </c>
      <c r="K42" s="38">
        <f t="shared" si="7"/>
        <v>0.5245688863101039</v>
      </c>
      <c r="L42" s="38">
        <f t="shared" si="7"/>
        <v>0.52504844191913302</v>
      </c>
      <c r="M42" s="38">
        <f t="shared" si="7"/>
        <v>0.32158794041257738</v>
      </c>
      <c r="N42" s="38">
        <f>MAX(N32:N39)</f>
        <v>0.92250870395536133</v>
      </c>
      <c r="O42" s="38">
        <f t="shared" ref="O42:Y42" si="8">MAX(O32:O39)</f>
        <v>0.5757181837371016</v>
      </c>
      <c r="P42" s="38">
        <f t="shared" si="8"/>
        <v>0.49538986365165089</v>
      </c>
      <c r="Q42" s="38">
        <f t="shared" si="8"/>
        <v>0.96846823252446212</v>
      </c>
      <c r="R42" s="38">
        <f t="shared" si="8"/>
        <v>1.4543243179078753E-2</v>
      </c>
      <c r="S42" s="38">
        <f t="shared" si="8"/>
        <v>0.98991435508412307</v>
      </c>
      <c r="T42" s="38">
        <f t="shared" si="8"/>
        <v>0.60370866040524518</v>
      </c>
      <c r="U42" s="38">
        <f t="shared" si="8"/>
        <v>0.41727989996411063</v>
      </c>
      <c r="V42" s="38">
        <f t="shared" si="8"/>
        <v>0.47201938436282398</v>
      </c>
      <c r="W42" s="38">
        <f t="shared" si="8"/>
        <v>0.49817224533677423</v>
      </c>
      <c r="X42" s="38">
        <f t="shared" si="8"/>
        <v>0.54439503243567067</v>
      </c>
      <c r="Y42" s="38">
        <f t="shared" si="8"/>
        <v>0.41183360404188352</v>
      </c>
    </row>
    <row r="44" spans="1:27">
      <c r="A44" s="39" t="s">
        <v>56</v>
      </c>
      <c r="B44" s="40" t="s">
        <v>57</v>
      </c>
    </row>
    <row r="45" spans="1:27" ht="12">
      <c r="A45" s="30"/>
      <c r="B45" s="30"/>
      <c r="C45" s="17">
        <v>1</v>
      </c>
      <c r="D45" s="17">
        <v>2</v>
      </c>
      <c r="E45" s="17">
        <v>3</v>
      </c>
      <c r="F45" s="17">
        <v>4</v>
      </c>
      <c r="G45" s="17">
        <v>5</v>
      </c>
      <c r="H45" s="17">
        <v>6</v>
      </c>
      <c r="I45" s="17">
        <v>7</v>
      </c>
      <c r="J45" s="17">
        <v>8</v>
      </c>
      <c r="K45" s="17">
        <v>9</v>
      </c>
      <c r="L45" s="17">
        <v>10</v>
      </c>
      <c r="M45" s="17">
        <v>11</v>
      </c>
      <c r="N45" s="17">
        <v>12</v>
      </c>
      <c r="O45" s="17">
        <f>O4</f>
        <v>22</v>
      </c>
      <c r="P45" s="17">
        <f t="shared" ref="P45:Y45" si="9">P4</f>
        <v>23</v>
      </c>
      <c r="Q45" s="17">
        <f t="shared" si="9"/>
        <v>24</v>
      </c>
      <c r="R45" s="17">
        <f t="shared" si="9"/>
        <v>25</v>
      </c>
      <c r="S45" s="17">
        <f t="shared" si="9"/>
        <v>26</v>
      </c>
      <c r="T45" s="17">
        <f t="shared" si="9"/>
        <v>27</v>
      </c>
      <c r="U45" s="17">
        <f t="shared" si="9"/>
        <v>28</v>
      </c>
      <c r="V45" s="17">
        <f t="shared" si="9"/>
        <v>29</v>
      </c>
      <c r="W45" s="17">
        <f t="shared" si="9"/>
        <v>30</v>
      </c>
      <c r="X45" s="17">
        <f t="shared" si="9"/>
        <v>31</v>
      </c>
      <c r="Y45" s="17">
        <f t="shared" si="9"/>
        <v>32</v>
      </c>
      <c r="Z45" s="32" t="s">
        <v>58</v>
      </c>
      <c r="AA45" s="41" t="s">
        <v>59</v>
      </c>
    </row>
    <row r="46" spans="1:27" ht="12">
      <c r="A46" s="24">
        <v>1</v>
      </c>
      <c r="B46" s="25" t="s">
        <v>37</v>
      </c>
      <c r="C46" s="26">
        <f>C$42-C32</f>
        <v>0.17522647212682096</v>
      </c>
      <c r="D46" s="26">
        <f t="shared" ref="C46:N53" si="10">D$42-D32</f>
        <v>0.89625131640109901</v>
      </c>
      <c r="E46" s="26">
        <f t="shared" si="10"/>
        <v>9.175381088564255E-2</v>
      </c>
      <c r="F46" s="26">
        <f t="shared" si="10"/>
        <v>0.24897467656825167</v>
      </c>
      <c r="G46" s="26">
        <f t="shared" si="10"/>
        <v>6.8194880679900149E-2</v>
      </c>
      <c r="H46" s="26">
        <f t="shared" si="10"/>
        <v>0</v>
      </c>
      <c r="I46" s="26">
        <f t="shared" si="10"/>
        <v>0.11548576725622445</v>
      </c>
      <c r="J46" s="26">
        <f t="shared" si="10"/>
        <v>0.96082852757145465</v>
      </c>
      <c r="K46" s="26">
        <f t="shared" si="10"/>
        <v>0.21549856951117785</v>
      </c>
      <c r="L46" s="26">
        <f t="shared" si="10"/>
        <v>0.25964165720505605</v>
      </c>
      <c r="M46" s="26">
        <f t="shared" si="10"/>
        <v>0.17541160386140583</v>
      </c>
      <c r="N46" s="26">
        <f>N$42-N32</f>
        <v>0.86059839717028552</v>
      </c>
      <c r="O46" s="26">
        <f t="shared" ref="O46:Y53" si="11">O$42-O32</f>
        <v>6.0287507260066486E-2</v>
      </c>
      <c r="P46" s="26">
        <f t="shared" si="11"/>
        <v>0.16161655126224067</v>
      </c>
      <c r="Q46" s="26">
        <f t="shared" si="11"/>
        <v>0.88071128271573984</v>
      </c>
      <c r="R46" s="26">
        <f t="shared" si="11"/>
        <v>0.61081621352130755</v>
      </c>
      <c r="S46" s="26">
        <f t="shared" si="11"/>
        <v>0.93905736289009079</v>
      </c>
      <c r="T46" s="26">
        <f t="shared" si="11"/>
        <v>0.44117171337306377</v>
      </c>
      <c r="U46" s="26">
        <f t="shared" si="11"/>
        <v>0.13257330155109764</v>
      </c>
      <c r="V46" s="26">
        <f t="shared" si="11"/>
        <v>0.1452367336500997</v>
      </c>
      <c r="W46" s="26">
        <f t="shared" si="11"/>
        <v>0.3345932991067887</v>
      </c>
      <c r="X46" s="26">
        <f t="shared" si="11"/>
        <v>0.31261580706227077</v>
      </c>
      <c r="Y46" s="26">
        <f t="shared" si="11"/>
        <v>4.7875656469868966E-2</v>
      </c>
      <c r="Z46" s="26">
        <f>MAX(C46:Y46)</f>
        <v>0.96082852757145465</v>
      </c>
      <c r="AA46" s="42">
        <v>2</v>
      </c>
    </row>
    <row r="47" spans="1:27" ht="12">
      <c r="A47" s="24">
        <v>2</v>
      </c>
      <c r="B47" s="25" t="s">
        <v>38</v>
      </c>
      <c r="C47" s="26">
        <f>C$42-C33</f>
        <v>0</v>
      </c>
      <c r="D47" s="26">
        <f t="shared" si="10"/>
        <v>0.95057958904028872</v>
      </c>
      <c r="E47" s="26">
        <f t="shared" si="10"/>
        <v>7.7397772447752922E-2</v>
      </c>
      <c r="F47" s="26">
        <f t="shared" si="10"/>
        <v>0</v>
      </c>
      <c r="G47" s="26">
        <f t="shared" si="10"/>
        <v>1.6449016445403086E-2</v>
      </c>
      <c r="H47" s="26">
        <f t="shared" si="10"/>
        <v>0.54515841014627331</v>
      </c>
      <c r="I47" s="26">
        <f t="shared" si="10"/>
        <v>0.47019205240034245</v>
      </c>
      <c r="J47" s="26">
        <f t="shared" si="10"/>
        <v>1.0096931389999511</v>
      </c>
      <c r="K47" s="26">
        <f t="shared" si="10"/>
        <v>0</v>
      </c>
      <c r="L47" s="26">
        <f t="shared" si="10"/>
        <v>0.18170697618371717</v>
      </c>
      <c r="M47" s="26">
        <f t="shared" si="10"/>
        <v>0.48238191061886604</v>
      </c>
      <c r="N47" s="26">
        <f t="shared" si="10"/>
        <v>0.90813066499210859</v>
      </c>
      <c r="O47" s="26">
        <f t="shared" si="11"/>
        <v>0.46375005584666523</v>
      </c>
      <c r="P47" s="26">
        <f t="shared" si="11"/>
        <v>0</v>
      </c>
      <c r="Q47" s="26">
        <f t="shared" si="11"/>
        <v>0.95942878405512322</v>
      </c>
      <c r="R47" s="26">
        <f t="shared" si="11"/>
        <v>4.3629729537236261E-2</v>
      </c>
      <c r="S47" s="26">
        <f t="shared" si="11"/>
        <v>0.98912978039120125</v>
      </c>
      <c r="T47" s="26">
        <f t="shared" si="11"/>
        <v>0.17801665627334151</v>
      </c>
      <c r="U47" s="26">
        <f t="shared" si="11"/>
        <v>3.6946657809322325E-2</v>
      </c>
      <c r="V47" s="26">
        <f t="shared" si="11"/>
        <v>7.9880203507554814E-2</v>
      </c>
      <c r="W47" s="26">
        <f t="shared" si="11"/>
        <v>0.81789473114992783</v>
      </c>
      <c r="X47" s="26">
        <f t="shared" si="11"/>
        <v>0</v>
      </c>
      <c r="Y47" s="26">
        <f t="shared" si="11"/>
        <v>0</v>
      </c>
      <c r="Z47" s="26">
        <f t="shared" ref="Z47:Z53" si="12">MAX(C47:Y47)</f>
        <v>1.0096931389999511</v>
      </c>
      <c r="AA47" s="42">
        <v>5</v>
      </c>
    </row>
    <row r="48" spans="1:27" ht="12">
      <c r="A48" s="24">
        <v>3</v>
      </c>
      <c r="B48" s="25" t="s">
        <v>39</v>
      </c>
      <c r="C48" s="26">
        <f t="shared" si="10"/>
        <v>0.15107547145832317</v>
      </c>
      <c r="D48" s="26">
        <f t="shared" si="10"/>
        <v>0.90005335630307104</v>
      </c>
      <c r="E48" s="26">
        <f t="shared" si="10"/>
        <v>4.9309871156229701E-2</v>
      </c>
      <c r="F48" s="26">
        <f t="shared" si="10"/>
        <v>4.2697216248898384E-2</v>
      </c>
      <c r="G48" s="26">
        <f t="shared" si="10"/>
        <v>7.2307134791250949E-2</v>
      </c>
      <c r="H48" s="26">
        <f t="shared" si="10"/>
        <v>0.33781183534704973</v>
      </c>
      <c r="I48" s="26">
        <f t="shared" si="10"/>
        <v>0.62692273653378994</v>
      </c>
      <c r="J48" s="26">
        <f t="shared" si="10"/>
        <v>1.029786534800945</v>
      </c>
      <c r="K48" s="26">
        <f t="shared" si="10"/>
        <v>0.29942959132079444</v>
      </c>
      <c r="L48" s="26">
        <f t="shared" si="10"/>
        <v>0.25496627940810607</v>
      </c>
      <c r="M48" s="26">
        <f t="shared" si="10"/>
        <v>0.11694106924093725</v>
      </c>
      <c r="N48" s="26">
        <f t="shared" si="10"/>
        <v>0.8653281364448725</v>
      </c>
      <c r="O48" s="26">
        <f t="shared" si="11"/>
        <v>7.8601704380790671E-2</v>
      </c>
      <c r="P48" s="26">
        <f t="shared" si="11"/>
        <v>0.23891142360505147</v>
      </c>
      <c r="Q48" s="26">
        <f t="shared" si="11"/>
        <v>0.89052974558527109</v>
      </c>
      <c r="R48" s="26">
        <f t="shared" si="11"/>
        <v>0.2763216204024963</v>
      </c>
      <c r="S48" s="26">
        <f t="shared" si="11"/>
        <v>0.94264786556749347</v>
      </c>
      <c r="T48" s="26">
        <f t="shared" si="11"/>
        <v>0.4798709864759641</v>
      </c>
      <c r="U48" s="26">
        <f t="shared" si="11"/>
        <v>0.13039996873878457</v>
      </c>
      <c r="V48" s="26">
        <f t="shared" si="11"/>
        <v>0.20333142711013957</v>
      </c>
      <c r="W48" s="26">
        <f t="shared" si="11"/>
        <v>0.49073683868995671</v>
      </c>
      <c r="X48" s="26">
        <f t="shared" si="11"/>
        <v>0.33550758240779177</v>
      </c>
      <c r="Y48" s="26">
        <f t="shared" si="11"/>
        <v>8.8544224869004984E-2</v>
      </c>
      <c r="Z48" s="26">
        <f t="shared" si="12"/>
        <v>1.029786534800945</v>
      </c>
      <c r="AA48" s="42">
        <v>6</v>
      </c>
    </row>
    <row r="49" spans="1:48" ht="12">
      <c r="A49" s="24">
        <v>4</v>
      </c>
      <c r="B49" s="25" t="s">
        <v>40</v>
      </c>
      <c r="C49" s="26">
        <f t="shared" si="10"/>
        <v>0.17692604993600447</v>
      </c>
      <c r="D49" s="26">
        <f>D$42-D35</f>
        <v>0</v>
      </c>
      <c r="E49" s="26">
        <f t="shared" si="10"/>
        <v>4.119558856090072E-2</v>
      </c>
      <c r="F49" s="26">
        <f>F$42-F35</f>
        <v>0.23788449052957678</v>
      </c>
      <c r="G49" s="26">
        <f t="shared" si="10"/>
        <v>7.6762076745214236E-2</v>
      </c>
      <c r="H49" s="26">
        <f t="shared" si="10"/>
        <v>0.42634183357593175</v>
      </c>
      <c r="I49" s="26">
        <f t="shared" si="10"/>
        <v>4.1244916877222981E-2</v>
      </c>
      <c r="J49" s="26">
        <f t="shared" si="10"/>
        <v>0</v>
      </c>
      <c r="K49" s="26">
        <f t="shared" si="10"/>
        <v>0.23194451297387297</v>
      </c>
      <c r="L49" s="26">
        <f t="shared" si="10"/>
        <v>0.33318218616159234</v>
      </c>
      <c r="M49" s="26">
        <f t="shared" si="10"/>
        <v>0.6577935144802719</v>
      </c>
      <c r="N49" s="26">
        <f t="shared" si="10"/>
        <v>0</v>
      </c>
      <c r="O49" s="26">
        <f t="shared" si="11"/>
        <v>0.20196707940644176</v>
      </c>
      <c r="P49" s="26">
        <f t="shared" si="11"/>
        <v>7.0268065766191379E-3</v>
      </c>
      <c r="Q49" s="26">
        <f t="shared" si="11"/>
        <v>0</v>
      </c>
      <c r="R49" s="26">
        <f t="shared" si="11"/>
        <v>0</v>
      </c>
      <c r="S49" s="26">
        <f t="shared" si="11"/>
        <v>0</v>
      </c>
      <c r="T49" s="26">
        <f t="shared" si="11"/>
        <v>0.41021229489074351</v>
      </c>
      <c r="U49" s="26">
        <f t="shared" si="11"/>
        <v>6.7373317181705361E-2</v>
      </c>
      <c r="V49" s="26">
        <f t="shared" si="11"/>
        <v>0.15976040701510968</v>
      </c>
      <c r="W49" s="26">
        <f t="shared" si="11"/>
        <v>0</v>
      </c>
      <c r="X49" s="26">
        <f t="shared" si="11"/>
        <v>0.25109416082118313</v>
      </c>
      <c r="Y49" s="26">
        <f>Y$42-Y35</f>
        <v>8.4940680833638482E-2</v>
      </c>
      <c r="Z49" s="26">
        <f t="shared" si="12"/>
        <v>0.6577935144802719</v>
      </c>
      <c r="AA49" s="42">
        <v>1</v>
      </c>
    </row>
    <row r="50" spans="1:48" ht="12">
      <c r="A50" s="24">
        <v>5</v>
      </c>
      <c r="B50" s="25" t="s">
        <v>41</v>
      </c>
      <c r="C50" s="26">
        <f t="shared" si="10"/>
        <v>2.9487674989334134E-2</v>
      </c>
      <c r="D50" s="26">
        <f t="shared" si="10"/>
        <v>0.94812391114921934</v>
      </c>
      <c r="E50" s="26">
        <f t="shared" si="10"/>
        <v>1.3107687269377499E-2</v>
      </c>
      <c r="F50" s="26">
        <f t="shared" si="10"/>
        <v>0.29971227769518938</v>
      </c>
      <c r="G50" s="26">
        <f t="shared" si="10"/>
        <v>0</v>
      </c>
      <c r="H50" s="26">
        <f t="shared" si="10"/>
        <v>0.52885025257779505</v>
      </c>
      <c r="I50" s="26">
        <f t="shared" si="10"/>
        <v>0.60217578640745606</v>
      </c>
      <c r="J50" s="26">
        <f t="shared" si="10"/>
        <v>1.0055059825383381</v>
      </c>
      <c r="K50" s="26">
        <f t="shared" si="10"/>
        <v>0.17806987059607854</v>
      </c>
      <c r="L50" s="26">
        <f t="shared" si="10"/>
        <v>0</v>
      </c>
      <c r="M50" s="26">
        <f t="shared" si="10"/>
        <v>0.97938145489284922</v>
      </c>
      <c r="N50" s="26">
        <f t="shared" si="10"/>
        <v>0.90211602089024823</v>
      </c>
      <c r="O50" s="26">
        <f t="shared" si="11"/>
        <v>0.54753947271658809</v>
      </c>
      <c r="P50" s="26">
        <f t="shared" si="11"/>
        <v>0.27404545648814727</v>
      </c>
      <c r="Q50" s="26">
        <f t="shared" si="11"/>
        <v>0.95802758721588688</v>
      </c>
      <c r="R50" s="26">
        <f t="shared" si="11"/>
        <v>0.20360540450710254</v>
      </c>
      <c r="S50" s="26">
        <f t="shared" si="11"/>
        <v>0.98577266588686385</v>
      </c>
      <c r="T50" s="26">
        <f t="shared" si="11"/>
        <v>0</v>
      </c>
      <c r="U50" s="26">
        <f t="shared" si="11"/>
        <v>0</v>
      </c>
      <c r="V50" s="26">
        <f t="shared" si="11"/>
        <v>0</v>
      </c>
      <c r="W50" s="26">
        <f t="shared" si="11"/>
        <v>1.2268420967248919</v>
      </c>
      <c r="X50" s="26">
        <f t="shared" si="11"/>
        <v>0.19028788255964302</v>
      </c>
      <c r="Y50" s="26">
        <f t="shared" si="11"/>
        <v>9.266256090942393E-3</v>
      </c>
      <c r="Z50" s="26">
        <f t="shared" si="12"/>
        <v>1.2268420967248919</v>
      </c>
      <c r="AA50" s="42">
        <v>8</v>
      </c>
    </row>
    <row r="51" spans="1:48" ht="12">
      <c r="A51" s="24">
        <v>6</v>
      </c>
      <c r="B51" s="25" t="s">
        <v>42</v>
      </c>
      <c r="C51" s="26">
        <f t="shared" si="10"/>
        <v>0.17896554330702469</v>
      </c>
      <c r="D51" s="26">
        <f t="shared" si="10"/>
        <v>0.9397996912012665</v>
      </c>
      <c r="E51" s="26">
        <f t="shared" si="10"/>
        <v>0</v>
      </c>
      <c r="F51" s="26">
        <f t="shared" si="10"/>
        <v>0.11575381677866936</v>
      </c>
      <c r="G51" s="26">
        <f t="shared" si="10"/>
        <v>2.3302773297654344E-2</v>
      </c>
      <c r="H51" s="26">
        <f t="shared" si="10"/>
        <v>0.59408288285170807</v>
      </c>
      <c r="I51" s="26">
        <f t="shared" si="10"/>
        <v>0.6929146035373468</v>
      </c>
      <c r="J51" s="26">
        <f t="shared" si="10"/>
        <v>0.99459212205703373</v>
      </c>
      <c r="K51" s="26">
        <f t="shared" si="10"/>
        <v>4.7069424393230974E-2</v>
      </c>
      <c r="L51" s="26">
        <f t="shared" si="10"/>
        <v>5.9408935916131167E-2</v>
      </c>
      <c r="M51" s="26">
        <f t="shared" si="10"/>
        <v>0.83320511834167776</v>
      </c>
      <c r="N51" s="26">
        <f t="shared" si="10"/>
        <v>0.89306872507240387</v>
      </c>
      <c r="O51" s="26">
        <f t="shared" si="11"/>
        <v>0.53684964092080056</v>
      </c>
      <c r="P51" s="26">
        <f t="shared" si="11"/>
        <v>0.29161247292969517</v>
      </c>
      <c r="Q51" s="26">
        <f t="shared" si="11"/>
        <v>0.95718209417599509</v>
      </c>
      <c r="R51" s="26">
        <f t="shared" si="11"/>
        <v>0.47992702490959882</v>
      </c>
      <c r="S51" s="26">
        <f t="shared" si="11"/>
        <v>0.98380442409983715</v>
      </c>
      <c r="T51" s="26">
        <f t="shared" si="11"/>
        <v>9.2878255446960822E-2</v>
      </c>
      <c r="U51" s="26">
        <f t="shared" si="11"/>
        <v>1.3039996873878412E-2</v>
      </c>
      <c r="V51" s="26">
        <f t="shared" si="11"/>
        <v>8.7142040190059833E-2</v>
      </c>
      <c r="W51" s="26">
        <f t="shared" si="11"/>
        <v>0.73610525803493509</v>
      </c>
      <c r="X51" s="26">
        <f t="shared" si="11"/>
        <v>3.0760823120543734E-2</v>
      </c>
      <c r="Y51" s="26">
        <f t="shared" si="11"/>
        <v>0.11943174517214622</v>
      </c>
      <c r="Z51" s="26">
        <f t="shared" si="12"/>
        <v>0.99459212205703373</v>
      </c>
      <c r="AA51" s="42">
        <v>4</v>
      </c>
    </row>
    <row r="52" spans="1:48" ht="12">
      <c r="A52" s="24">
        <v>7</v>
      </c>
      <c r="B52" s="25" t="s">
        <v>43</v>
      </c>
      <c r="C52" s="26">
        <f t="shared" si="10"/>
        <v>0.11130535072342879</v>
      </c>
      <c r="D52" s="26">
        <f t="shared" si="10"/>
        <v>0.71898071837675881</v>
      </c>
      <c r="E52" s="26">
        <f t="shared" si="10"/>
        <v>1.872526752768211E-2</v>
      </c>
      <c r="F52" s="26">
        <f t="shared" si="10"/>
        <v>0.18853316265747344</v>
      </c>
      <c r="G52" s="26">
        <f t="shared" si="10"/>
        <v>5.3116615604947404E-2</v>
      </c>
      <c r="H52" s="26">
        <f t="shared" si="10"/>
        <v>0.54049893655527959</v>
      </c>
      <c r="I52" s="26">
        <f t="shared" si="10"/>
        <v>0.94863308817612957</v>
      </c>
      <c r="J52" s="26">
        <f t="shared" si="10"/>
        <v>1.0459095647855281</v>
      </c>
      <c r="K52" s="26">
        <f t="shared" si="10"/>
        <v>0.26256799390440877</v>
      </c>
      <c r="L52" s="26">
        <f t="shared" si="10"/>
        <v>0.16131811060303308</v>
      </c>
      <c r="M52" s="26">
        <f t="shared" si="10"/>
        <v>0.32158794041257738</v>
      </c>
      <c r="N52" s="26">
        <f t="shared" si="10"/>
        <v>0.56350215036089546</v>
      </c>
      <c r="O52" s="26">
        <f t="shared" si="11"/>
        <v>0.54074042528764976</v>
      </c>
      <c r="P52" s="26">
        <f t="shared" si="11"/>
        <v>0.2880990696413856</v>
      </c>
      <c r="Q52" s="26">
        <f t="shared" si="11"/>
        <v>0.81826026066428303</v>
      </c>
      <c r="R52" s="26">
        <f t="shared" si="11"/>
        <v>0.58172972716315008</v>
      </c>
      <c r="S52" s="26">
        <f t="shared" si="11"/>
        <v>0.89015683538501389</v>
      </c>
      <c r="T52" s="26">
        <f t="shared" si="11"/>
        <v>0.28637462096146243</v>
      </c>
      <c r="U52" s="26">
        <f t="shared" si="11"/>
        <v>4.5639989058574582E-2</v>
      </c>
      <c r="V52" s="26">
        <f t="shared" si="11"/>
        <v>0.11618938692007974</v>
      </c>
      <c r="W52" s="26">
        <f t="shared" si="11"/>
        <v>0.60226793839221959</v>
      </c>
      <c r="X52" s="26">
        <f t="shared" si="11"/>
        <v>0.26397078445303868</v>
      </c>
      <c r="Y52" s="26">
        <f t="shared" si="11"/>
        <v>6.5893376646701363E-2</v>
      </c>
      <c r="Z52" s="26">
        <f t="shared" si="12"/>
        <v>1.0459095647855281</v>
      </c>
      <c r="AA52" s="42">
        <v>7</v>
      </c>
    </row>
    <row r="53" spans="1:48" ht="12">
      <c r="A53" s="27">
        <v>8</v>
      </c>
      <c r="B53" s="28" t="s">
        <v>44</v>
      </c>
      <c r="C53" s="29">
        <f t="shared" si="10"/>
        <v>0.15449162285478202</v>
      </c>
      <c r="D53" s="29">
        <f t="shared" si="10"/>
        <v>0.84139794157356962</v>
      </c>
      <c r="E53" s="29">
        <f t="shared" si="10"/>
        <v>9.9868093480971476E-2</v>
      </c>
      <c r="F53" s="29">
        <f t="shared" si="10"/>
        <v>0.37734357996591372</v>
      </c>
      <c r="G53" s="29">
        <f t="shared" si="10"/>
        <v>5.2431239919722261E-2</v>
      </c>
      <c r="H53" s="29">
        <f t="shared" si="10"/>
        <v>0.28189815225512421</v>
      </c>
      <c r="I53" s="29">
        <f t="shared" si="10"/>
        <v>0</v>
      </c>
      <c r="J53" s="29">
        <f t="shared" si="10"/>
        <v>0.96860202070654944</v>
      </c>
      <c r="K53" s="29">
        <f t="shared" si="10"/>
        <v>0.2483904564365681</v>
      </c>
      <c r="L53" s="29">
        <f t="shared" si="10"/>
        <v>0.24733803142360872</v>
      </c>
      <c r="M53" s="29">
        <f t="shared" si="10"/>
        <v>0</v>
      </c>
      <c r="N53" s="29">
        <f t="shared" si="10"/>
        <v>0.81526981020814104</v>
      </c>
      <c r="O53" s="29">
        <f t="shared" si="11"/>
        <v>0</v>
      </c>
      <c r="P53" s="29">
        <f t="shared" si="11"/>
        <v>4.2160839459714938E-2</v>
      </c>
      <c r="Q53" s="29">
        <f t="shared" si="11"/>
        <v>0.80905348360647478</v>
      </c>
      <c r="R53" s="29">
        <f t="shared" si="11"/>
        <v>4.3629729537236261E-2</v>
      </c>
      <c r="S53" s="29">
        <f t="shared" si="11"/>
        <v>0.91751026837537009</v>
      </c>
      <c r="T53" s="29">
        <f t="shared" si="11"/>
        <v>0.48761084109654418</v>
      </c>
      <c r="U53" s="29">
        <f t="shared" si="11"/>
        <v>0.11083997342796692</v>
      </c>
      <c r="V53" s="29">
        <f t="shared" si="11"/>
        <v>0.20333142711013957</v>
      </c>
      <c r="W53" s="29">
        <f t="shared" si="11"/>
        <v>0.34202870575360622</v>
      </c>
      <c r="X53" s="29">
        <f t="shared" si="11"/>
        <v>0.31547727898046085</v>
      </c>
      <c r="Y53" s="29">
        <f t="shared" si="11"/>
        <v>6.6408168651753752E-2</v>
      </c>
      <c r="Z53" s="29">
        <f t="shared" si="12"/>
        <v>0.96860202070654944</v>
      </c>
      <c r="AA53" s="43">
        <v>3</v>
      </c>
    </row>
    <row r="55" spans="1:48">
      <c r="A55" s="39" t="s">
        <v>60</v>
      </c>
      <c r="B55" s="40" t="s">
        <v>61</v>
      </c>
    </row>
    <row r="56" spans="1:48" s="20" customFormat="1" ht="12">
      <c r="A56" s="44"/>
      <c r="B56" s="44"/>
      <c r="C56" s="21">
        <v>1</v>
      </c>
      <c r="D56" s="21">
        <v>2</v>
      </c>
      <c r="E56" s="21"/>
      <c r="F56" s="21">
        <v>3</v>
      </c>
      <c r="G56" s="21"/>
      <c r="H56" s="21">
        <v>4</v>
      </c>
      <c r="I56" s="21"/>
      <c r="J56" s="21">
        <v>5</v>
      </c>
      <c r="K56" s="21"/>
      <c r="L56" s="21">
        <v>6</v>
      </c>
      <c r="M56" s="21"/>
      <c r="N56" s="21">
        <v>7</v>
      </c>
      <c r="O56" s="21"/>
      <c r="P56" s="21">
        <v>8</v>
      </c>
      <c r="Q56" s="21"/>
      <c r="R56" s="21">
        <v>9</v>
      </c>
      <c r="S56" s="21"/>
      <c r="T56" s="21">
        <v>10</v>
      </c>
      <c r="U56" s="21"/>
      <c r="V56" s="21">
        <v>11</v>
      </c>
      <c r="W56" s="21"/>
      <c r="X56" s="21">
        <v>12</v>
      </c>
      <c r="Y56" s="21"/>
      <c r="Z56" s="21">
        <v>22</v>
      </c>
      <c r="AA56" s="21"/>
      <c r="AB56" s="21">
        <v>23</v>
      </c>
      <c r="AC56" s="21"/>
      <c r="AD56" s="21">
        <v>24</v>
      </c>
      <c r="AE56" s="21"/>
      <c r="AF56" s="21">
        <v>25</v>
      </c>
      <c r="AG56" s="21"/>
      <c r="AH56" s="21">
        <v>26</v>
      </c>
      <c r="AI56" s="45"/>
      <c r="AJ56" s="21">
        <v>27</v>
      </c>
      <c r="AK56" s="21"/>
      <c r="AL56" s="21">
        <v>28</v>
      </c>
      <c r="AM56" s="21"/>
      <c r="AN56" s="21">
        <v>29</v>
      </c>
      <c r="AO56" s="45"/>
      <c r="AP56" s="21">
        <v>30</v>
      </c>
      <c r="AQ56" s="21"/>
      <c r="AR56" s="21">
        <v>31</v>
      </c>
      <c r="AS56" s="21"/>
      <c r="AT56" s="21">
        <v>32</v>
      </c>
      <c r="AU56" s="45"/>
      <c r="AV56" s="46" t="s">
        <v>62</v>
      </c>
    </row>
    <row r="57" spans="1:48" s="20" customFormat="1" ht="12">
      <c r="A57" s="47"/>
      <c r="B57" s="47"/>
      <c r="C57" s="32" t="s">
        <v>10</v>
      </c>
      <c r="D57" s="32" t="s">
        <v>10</v>
      </c>
      <c r="E57" s="32"/>
      <c r="F57" s="32" t="s">
        <v>10</v>
      </c>
      <c r="G57" s="32"/>
      <c r="H57" s="32" t="s">
        <v>11</v>
      </c>
      <c r="I57" s="32"/>
      <c r="J57" s="32" t="s">
        <v>11</v>
      </c>
      <c r="K57" s="32"/>
      <c r="L57" s="32" t="s">
        <v>11</v>
      </c>
      <c r="M57" s="32"/>
      <c r="N57" s="32" t="s">
        <v>10</v>
      </c>
      <c r="O57" s="32"/>
      <c r="P57" s="32" t="s">
        <v>10</v>
      </c>
      <c r="Q57" s="32"/>
      <c r="R57" s="32" t="s">
        <v>10</v>
      </c>
      <c r="S57" s="32"/>
      <c r="T57" s="32" t="s">
        <v>11</v>
      </c>
      <c r="U57" s="32"/>
      <c r="V57" s="32" t="s">
        <v>10</v>
      </c>
      <c r="W57" s="32"/>
      <c r="X57" s="32" t="s">
        <v>10</v>
      </c>
      <c r="Y57" s="32"/>
      <c r="Z57" s="32" t="s">
        <v>10</v>
      </c>
      <c r="AA57" s="32"/>
      <c r="AB57" s="32" t="s">
        <v>10</v>
      </c>
      <c r="AC57" s="32"/>
      <c r="AD57" s="32" t="s">
        <v>10</v>
      </c>
      <c r="AE57" s="32"/>
      <c r="AF57" s="32" t="s">
        <v>11</v>
      </c>
      <c r="AG57" s="32"/>
      <c r="AH57" s="32" t="s">
        <v>11</v>
      </c>
      <c r="AI57" s="48"/>
      <c r="AJ57" s="32" t="s">
        <v>11</v>
      </c>
      <c r="AK57" s="32"/>
      <c r="AL57" s="32" t="s">
        <v>11</v>
      </c>
      <c r="AM57" s="32"/>
      <c r="AN57" s="32" t="s">
        <v>11</v>
      </c>
      <c r="AO57" s="48"/>
      <c r="AP57" s="32" t="s">
        <v>10</v>
      </c>
      <c r="AQ57" s="32"/>
      <c r="AR57" s="32" t="s">
        <v>10</v>
      </c>
      <c r="AS57" s="32"/>
      <c r="AT57" s="32" t="s">
        <v>10</v>
      </c>
      <c r="AU57" s="48"/>
      <c r="AV57" s="49"/>
    </row>
    <row r="58" spans="1:48" ht="12">
      <c r="A58" s="24">
        <v>1</v>
      </c>
      <c r="B58" s="25" t="s">
        <v>37</v>
      </c>
      <c r="C58" s="23">
        <f>C7</f>
        <v>17.318999999999999</v>
      </c>
      <c r="D58" s="50">
        <f>D7</f>
        <v>210.14699999999999</v>
      </c>
      <c r="E58" s="50">
        <f>C58*D58</f>
        <v>3639.5358929999998</v>
      </c>
      <c r="F58" s="51">
        <f>E7</f>
        <v>49.5</v>
      </c>
      <c r="G58" s="50">
        <f>E58*F58</f>
        <v>180157.02670349999</v>
      </c>
      <c r="H58" s="23">
        <f>F7</f>
        <v>1.964</v>
      </c>
      <c r="I58" s="50">
        <f>G58/H58</f>
        <v>91729.646997708754</v>
      </c>
      <c r="J58" s="23">
        <f>G7</f>
        <v>96.2</v>
      </c>
      <c r="K58" s="50">
        <f>I58/J58</f>
        <v>953.53063407181651</v>
      </c>
      <c r="L58" s="50">
        <f>H7</f>
        <v>30.4</v>
      </c>
      <c r="M58" s="50">
        <f>K58/L58</f>
        <v>31.366139278678176</v>
      </c>
      <c r="N58" s="23">
        <f>I7</f>
        <v>5.6</v>
      </c>
      <c r="O58" s="50">
        <f>M58*N58</f>
        <v>175.65037996059777</v>
      </c>
      <c r="P58" s="51">
        <f>J7</f>
        <v>585.4</v>
      </c>
      <c r="Q58" s="50">
        <f>O58*P58</f>
        <v>102825.73242893393</v>
      </c>
      <c r="R58" s="51">
        <f>K7</f>
        <v>54.5</v>
      </c>
      <c r="S58" s="50">
        <f>Q58*R58</f>
        <v>5604002.4173768992</v>
      </c>
      <c r="T58" s="51">
        <f>L7</f>
        <v>7.55</v>
      </c>
      <c r="U58" s="50">
        <f>S58/T58</f>
        <v>742251.97581150988</v>
      </c>
      <c r="V58" s="51">
        <f>M7</f>
        <v>1</v>
      </c>
      <c r="W58" s="50">
        <f>U58*V58</f>
        <v>742251.97581150988</v>
      </c>
      <c r="X58" s="51">
        <f>N7</f>
        <v>2688.6</v>
      </c>
      <c r="Y58" s="50">
        <f>W58*X58</f>
        <v>1995618662.1668253</v>
      </c>
      <c r="Z58" s="51">
        <f>O7</f>
        <v>1311.5</v>
      </c>
      <c r="AA58" s="50">
        <f>Y58*Z58</f>
        <v>2617253875431.7915</v>
      </c>
      <c r="AB58" s="50">
        <f>P7</f>
        <v>9.5</v>
      </c>
      <c r="AC58" s="50">
        <f>AA58*AB58</f>
        <v>24863911816602.02</v>
      </c>
      <c r="AD58" s="50">
        <f>Q7</f>
        <v>42638.5</v>
      </c>
      <c r="AE58" s="50">
        <f>AC58*AD58</f>
        <v>1.0601599039921852E+18</v>
      </c>
      <c r="AF58" s="50">
        <f>R7</f>
        <v>-4.0999999999999996</v>
      </c>
      <c r="AG58" s="50">
        <f>AE58/AF58</f>
        <v>-2.5857558633955741E+17</v>
      </c>
      <c r="AH58" s="50">
        <f>S7</f>
        <v>110980.2</v>
      </c>
      <c r="AI58" s="50">
        <f>AG58/AH58</f>
        <v>-2329925395156.5903</v>
      </c>
      <c r="AJ58" s="50">
        <f>T7</f>
        <v>2.1</v>
      </c>
      <c r="AK58" s="50">
        <f>AI58/AJ58</f>
        <v>-1109488283407.9001</v>
      </c>
      <c r="AL58" s="50">
        <f>U7</f>
        <v>13.1</v>
      </c>
      <c r="AM58" s="50">
        <f>AK58/AL58</f>
        <v>-84693762092.206116</v>
      </c>
      <c r="AN58" s="50">
        <f>V7</f>
        <v>4.5</v>
      </c>
      <c r="AO58" s="50">
        <f>AM58/AN58</f>
        <v>-18820836020.49025</v>
      </c>
      <c r="AP58" s="50">
        <f>W7</f>
        <v>2.2000000000000002</v>
      </c>
      <c r="AQ58" s="50">
        <f>AO58*AP58</f>
        <v>-41405839245.078552</v>
      </c>
      <c r="AR58" s="50">
        <f>X7</f>
        <v>32.4</v>
      </c>
      <c r="AS58" s="50">
        <f>AQ58*AR58</f>
        <v>-1341549191540.5449</v>
      </c>
      <c r="AT58" s="50">
        <f>Y7</f>
        <v>70.7</v>
      </c>
      <c r="AU58" s="50">
        <f>AS58*AT58</f>
        <v>-94847527841916.531</v>
      </c>
      <c r="AV58" s="35">
        <v>6</v>
      </c>
    </row>
    <row r="59" spans="1:48" ht="12">
      <c r="A59" s="24">
        <v>2</v>
      </c>
      <c r="B59" s="25" t="s">
        <v>38</v>
      </c>
      <c r="C59" s="26">
        <v>27.629000000000001</v>
      </c>
      <c r="D59" s="35">
        <f t="shared" ref="D59:D65" si="13">D8</f>
        <v>29.088000000000001</v>
      </c>
      <c r="E59" s="35">
        <f t="shared" ref="E59:E65" si="14">C59*D59</f>
        <v>803.67235200000005</v>
      </c>
      <c r="F59" s="52">
        <f t="shared" ref="F59:F65" si="15">E8</f>
        <v>51.8</v>
      </c>
      <c r="G59" s="35">
        <f t="shared" ref="G59:G65" si="16">E59*F59</f>
        <v>41630.227833600002</v>
      </c>
      <c r="H59" s="26">
        <f t="shared" ref="H59:H65" si="17">F8</f>
        <v>3.76</v>
      </c>
      <c r="I59" s="35">
        <f t="shared" ref="I59:I65" si="18">G59/H59</f>
        <v>11071.869104680853</v>
      </c>
      <c r="J59" s="26">
        <f t="shared" ref="J59:J65" si="19">G8</f>
        <v>111.3</v>
      </c>
      <c r="K59" s="35">
        <f t="shared" ref="K59:K65" si="20">I59/J59</f>
        <v>99.477709835407481</v>
      </c>
      <c r="L59" s="35">
        <f t="shared" ref="L59:L65" si="21">H8</f>
        <v>7</v>
      </c>
      <c r="M59" s="35">
        <f t="shared" ref="M59:M65" si="22">K59/L59</f>
        <v>14.211101405058212</v>
      </c>
      <c r="N59" s="26">
        <f t="shared" ref="N59:N65" si="23">I8</f>
        <v>1.3</v>
      </c>
      <c r="O59" s="35">
        <f t="shared" ref="O59:O65" si="24">M59*N59</f>
        <v>18.474431826575675</v>
      </c>
      <c r="P59" s="52">
        <f t="shared" ref="P59:P65" si="25">J8</f>
        <v>-203.5</v>
      </c>
      <c r="Q59" s="35">
        <f t="shared" ref="Q59:Q65" si="26">O59*P59</f>
        <v>-3759.5468767081497</v>
      </c>
      <c r="R59" s="52">
        <f t="shared" ref="R59:R65" si="27">K8</f>
        <v>92.5</v>
      </c>
      <c r="S59" s="35">
        <f t="shared" ref="S59:S65" si="28">Q59*R59</f>
        <v>-347758.08609550382</v>
      </c>
      <c r="T59" s="52">
        <f t="shared" ref="T59:T65" si="29">L8</f>
        <v>9.7669999999999995</v>
      </c>
      <c r="U59" s="35">
        <f t="shared" ref="U59:U65" si="30">S59/T59</f>
        <v>-35605.414773779448</v>
      </c>
      <c r="V59" s="52">
        <f t="shared" ref="V59:V65" si="31">M8</f>
        <v>-1.1000000000000001</v>
      </c>
      <c r="W59" s="35">
        <f t="shared" ref="W59:W65" si="32">U59*V59</f>
        <v>39165.956251157397</v>
      </c>
      <c r="X59" s="52">
        <f t="shared" ref="X59:X65" si="33">N8</f>
        <v>624.4</v>
      </c>
      <c r="Y59" s="35">
        <f t="shared" ref="Y59:Y65" si="34">W59*X59</f>
        <v>24455223.083222676</v>
      </c>
      <c r="Z59" s="52">
        <f t="shared" ref="Z59:Z65" si="35">O8</f>
        <v>284.89999999999998</v>
      </c>
      <c r="AA59" s="35">
        <f t="shared" ref="AA59:AA65" si="36">Y59*Z59</f>
        <v>6967293056.41014</v>
      </c>
      <c r="AB59" s="35">
        <f t="shared" ref="AB59:AB65" si="37">P8</f>
        <v>14.1</v>
      </c>
      <c r="AC59" s="35">
        <f t="shared" ref="AC59:AC65" si="38">AA59*AB59</f>
        <v>98238832095.382965</v>
      </c>
      <c r="AD59" s="35">
        <f t="shared" ref="AD59:AD65" si="39">Q8</f>
        <v>4392</v>
      </c>
      <c r="AE59" s="35">
        <f t="shared" ref="AE59:AE65" si="40">AC59*AD59</f>
        <v>431464950562922</v>
      </c>
      <c r="AF59" s="35">
        <f t="shared" ref="AF59:AF65" si="41">R8</f>
        <v>-0.2</v>
      </c>
      <c r="AG59" s="35">
        <f t="shared" ref="AG59:AG65" si="42">AE59/AF59</f>
        <v>-2157324752814610</v>
      </c>
      <c r="AH59" s="35">
        <f t="shared" ref="AH59:AH65" si="43">S8</f>
        <v>1712.1</v>
      </c>
      <c r="AI59" s="35">
        <f t="shared" ref="AI59:AI65" si="44">AG59/AH59</f>
        <v>-1260045997789.0369</v>
      </c>
      <c r="AJ59" s="35">
        <f t="shared" ref="AJ59:AJ65" si="45">T8</f>
        <v>5.5</v>
      </c>
      <c r="AK59" s="35">
        <f t="shared" ref="AK59:AK65" si="46">AI59/AJ59</f>
        <v>-229099272325.27942</v>
      </c>
      <c r="AL59" s="35">
        <f t="shared" ref="AL59:AL65" si="47">U8</f>
        <v>17.5</v>
      </c>
      <c r="AM59" s="35">
        <f t="shared" ref="AM59:AM65" si="48">AK59/AL59</f>
        <v>-13091386990.015966</v>
      </c>
      <c r="AN59" s="35">
        <f t="shared" ref="AN59:AN65" si="49">V8</f>
        <v>5.4</v>
      </c>
      <c r="AO59" s="35">
        <f t="shared" ref="AO59:AO65" si="50">AM59/AN59</f>
        <v>-2424330924.0770307</v>
      </c>
      <c r="AP59" s="35">
        <f t="shared" ref="AP59:AP65" si="51">W8</f>
        <v>-4.3</v>
      </c>
      <c r="AQ59" s="35">
        <f t="shared" ref="AQ59:AQ65" si="52">AO59*AP59</f>
        <v>10424622973.531231</v>
      </c>
      <c r="AR59" s="35">
        <f t="shared" ref="AR59:AR65" si="53">X8</f>
        <v>76.099999999999994</v>
      </c>
      <c r="AS59" s="35">
        <f t="shared" ref="AS59:AS65" si="54">AQ59*AR59</f>
        <v>793313808285.72656</v>
      </c>
      <c r="AT59" s="35">
        <f t="shared" ref="AT59:AT65" si="55">Y8</f>
        <v>80</v>
      </c>
      <c r="AU59" s="35">
        <f t="shared" ref="AU59:AU65" si="56">AS59*AT59</f>
        <v>63465104662858.125</v>
      </c>
      <c r="AV59" s="35">
        <v>1</v>
      </c>
    </row>
    <row r="60" spans="1:48" ht="12">
      <c r="A60" s="24">
        <v>3</v>
      </c>
      <c r="B60" s="25" t="s">
        <v>39</v>
      </c>
      <c r="C60" s="26">
        <v>18.739999999999998</v>
      </c>
      <c r="D60" s="35">
        <f t="shared" si="13"/>
        <v>197.476</v>
      </c>
      <c r="E60" s="35">
        <f t="shared" si="14"/>
        <v>3700.7002399999997</v>
      </c>
      <c r="F60" s="52">
        <f t="shared" si="15"/>
        <v>56.3</v>
      </c>
      <c r="G60" s="35">
        <f t="shared" si="16"/>
        <v>208349.42351199998</v>
      </c>
      <c r="H60" s="26">
        <f t="shared" si="17"/>
        <v>3.452</v>
      </c>
      <c r="I60" s="35">
        <f t="shared" si="18"/>
        <v>60356.148178447271</v>
      </c>
      <c r="J60" s="26">
        <f t="shared" si="19"/>
        <v>95</v>
      </c>
      <c r="K60" s="35">
        <f t="shared" si="20"/>
        <v>635.3278755626028</v>
      </c>
      <c r="L60" s="35">
        <f t="shared" si="21"/>
        <v>15.9</v>
      </c>
      <c r="M60" s="35">
        <f t="shared" si="22"/>
        <v>39.957728022805206</v>
      </c>
      <c r="N60" s="26">
        <f t="shared" si="23"/>
        <v>-0.6</v>
      </c>
      <c r="O60" s="35">
        <f t="shared" si="24"/>
        <v>-23.974636813683123</v>
      </c>
      <c r="P60" s="52">
        <f t="shared" si="25"/>
        <v>-527.9</v>
      </c>
      <c r="Q60" s="35">
        <f t="shared" si="26"/>
        <v>12656.21077394332</v>
      </c>
      <c r="R60" s="52">
        <f t="shared" si="27"/>
        <v>39.700000000000003</v>
      </c>
      <c r="S60" s="35">
        <f t="shared" si="28"/>
        <v>502451.5677255498</v>
      </c>
      <c r="T60" s="52">
        <f t="shared" si="29"/>
        <v>7.6829999999999998</v>
      </c>
      <c r="U60" s="35">
        <f t="shared" si="30"/>
        <v>65397.835184895201</v>
      </c>
      <c r="V60" s="52">
        <f t="shared" si="31"/>
        <v>1.4</v>
      </c>
      <c r="W60" s="35">
        <f t="shared" si="32"/>
        <v>91556.969258853278</v>
      </c>
      <c r="X60" s="52">
        <f t="shared" si="33"/>
        <v>2483.1999999999998</v>
      </c>
      <c r="Y60" s="35">
        <f t="shared" si="34"/>
        <v>227354266.06358445</v>
      </c>
      <c r="Z60" s="52">
        <f t="shared" si="35"/>
        <v>1264.9000000000001</v>
      </c>
      <c r="AA60" s="35">
        <f t="shared" si="36"/>
        <v>287580411143.828</v>
      </c>
      <c r="AB60" s="35">
        <f t="shared" si="37"/>
        <v>7.3</v>
      </c>
      <c r="AC60" s="35">
        <f t="shared" si="38"/>
        <v>2099337001349.9443</v>
      </c>
      <c r="AD60" s="35">
        <f t="shared" si="39"/>
        <v>37868</v>
      </c>
      <c r="AE60" s="35">
        <f t="shared" si="40"/>
        <v>7.9497693567119696E+16</v>
      </c>
      <c r="AF60" s="35">
        <f t="shared" si="41"/>
        <v>-1.8</v>
      </c>
      <c r="AG60" s="35">
        <f t="shared" si="42"/>
        <v>-4.4165385315066496E+16</v>
      </c>
      <c r="AH60" s="35">
        <f t="shared" si="43"/>
        <v>103145</v>
      </c>
      <c r="AI60" s="35">
        <f t="shared" si="44"/>
        <v>-428187360657.97174</v>
      </c>
      <c r="AJ60" s="35">
        <f t="shared" si="45"/>
        <v>1.6</v>
      </c>
      <c r="AK60" s="35">
        <f t="shared" si="46"/>
        <v>-267617100411.23233</v>
      </c>
      <c r="AL60" s="35">
        <f t="shared" si="47"/>
        <v>13.2</v>
      </c>
      <c r="AM60" s="35">
        <f t="shared" si="48"/>
        <v>-20274022758.426693</v>
      </c>
      <c r="AN60" s="35">
        <f t="shared" si="49"/>
        <v>3.7</v>
      </c>
      <c r="AO60" s="35">
        <f t="shared" si="50"/>
        <v>-5479465610.3855925</v>
      </c>
      <c r="AP60" s="35">
        <f t="shared" si="51"/>
        <v>0.1</v>
      </c>
      <c r="AQ60" s="35">
        <f t="shared" si="52"/>
        <v>-547946561.03855932</v>
      </c>
      <c r="AR60" s="35">
        <f t="shared" si="53"/>
        <v>29.2</v>
      </c>
      <c r="AS60" s="35">
        <f t="shared" si="54"/>
        <v>-16000039582.325932</v>
      </c>
      <c r="AT60" s="35">
        <f t="shared" si="55"/>
        <v>62.8</v>
      </c>
      <c r="AU60" s="35">
        <f t="shared" si="56"/>
        <v>-1004802485770.0685</v>
      </c>
      <c r="AV60" s="35">
        <v>5</v>
      </c>
    </row>
    <row r="61" spans="1:48" ht="12">
      <c r="A61" s="24">
        <v>4</v>
      </c>
      <c r="B61" s="25" t="s">
        <v>40</v>
      </c>
      <c r="C61" s="26">
        <v>17.219000000000001</v>
      </c>
      <c r="D61" s="35">
        <f t="shared" si="13"/>
        <v>3197.07</v>
      </c>
      <c r="E61" s="35">
        <f t="shared" si="14"/>
        <v>55050.348330000008</v>
      </c>
      <c r="F61" s="52">
        <f t="shared" si="15"/>
        <v>57.6</v>
      </c>
      <c r="G61" s="35">
        <f t="shared" si="16"/>
        <v>3170900.0638080006</v>
      </c>
      <c r="H61" s="26">
        <f t="shared" si="17"/>
        <v>2.044</v>
      </c>
      <c r="I61" s="35">
        <f t="shared" si="18"/>
        <v>1551320.9705518594</v>
      </c>
      <c r="J61" s="26">
        <f t="shared" si="19"/>
        <v>93.7</v>
      </c>
      <c r="K61" s="35">
        <f t="shared" si="20"/>
        <v>16556.253687853354</v>
      </c>
      <c r="L61" s="35">
        <f t="shared" si="21"/>
        <v>12.1</v>
      </c>
      <c r="M61" s="35">
        <f t="shared" si="22"/>
        <v>1368.2854287482112</v>
      </c>
      <c r="N61" s="26">
        <f t="shared" si="23"/>
        <v>6.5</v>
      </c>
      <c r="O61" s="35">
        <f t="shared" si="24"/>
        <v>8893.8552868633724</v>
      </c>
      <c r="P61" s="52">
        <f t="shared" si="25"/>
        <v>16097.6</v>
      </c>
      <c r="Q61" s="35">
        <f t="shared" si="26"/>
        <v>143169724.86581182</v>
      </c>
      <c r="R61" s="52">
        <f t="shared" si="27"/>
        <v>51.6</v>
      </c>
      <c r="S61" s="35">
        <f t="shared" si="28"/>
        <v>7387557803.0758905</v>
      </c>
      <c r="T61" s="52">
        <f t="shared" si="29"/>
        <v>5.4580000000000002</v>
      </c>
      <c r="U61" s="35">
        <f t="shared" si="30"/>
        <v>1353528362.6009326</v>
      </c>
      <c r="V61" s="52">
        <f t="shared" si="31"/>
        <v>-2.2999999999999998</v>
      </c>
      <c r="W61" s="35">
        <f t="shared" si="32"/>
        <v>-3113115233.9821448</v>
      </c>
      <c r="X61" s="52">
        <f t="shared" si="33"/>
        <v>40062.1</v>
      </c>
      <c r="Y61" s="35">
        <f t="shared" si="34"/>
        <v>-124717933815316.08</v>
      </c>
      <c r="Z61" s="52">
        <f t="shared" si="35"/>
        <v>951</v>
      </c>
      <c r="AA61" s="35">
        <f t="shared" si="36"/>
        <v>-1.1860675505836558E+17</v>
      </c>
      <c r="AB61" s="35">
        <f t="shared" si="37"/>
        <v>13.9</v>
      </c>
      <c r="AC61" s="35">
        <f t="shared" si="38"/>
        <v>-1.6486338953112817E+18</v>
      </c>
      <c r="AD61" s="35">
        <f t="shared" si="39"/>
        <v>470550</v>
      </c>
      <c r="AE61" s="35">
        <f t="shared" si="40"/>
        <v>-7.7576467943872354E+23</v>
      </c>
      <c r="AF61" s="35">
        <f t="shared" si="41"/>
        <v>0.1</v>
      </c>
      <c r="AG61" s="35">
        <f t="shared" si="42"/>
        <v>-7.7576467943872346E+24</v>
      </c>
      <c r="AH61" s="35">
        <f t="shared" si="43"/>
        <v>2160192.5</v>
      </c>
      <c r="AI61" s="35">
        <f t="shared" si="44"/>
        <v>-3.5911830979818854E+18</v>
      </c>
      <c r="AJ61" s="35">
        <f t="shared" si="45"/>
        <v>2.5</v>
      </c>
      <c r="AK61" s="35">
        <f t="shared" si="46"/>
        <v>-1.4364732391927542E+18</v>
      </c>
      <c r="AL61" s="35">
        <f t="shared" si="47"/>
        <v>16.100000000000001</v>
      </c>
      <c r="AM61" s="35">
        <f t="shared" si="48"/>
        <v>-8.9221940322531312E+16</v>
      </c>
      <c r="AN61" s="35">
        <f t="shared" si="49"/>
        <v>4.3</v>
      </c>
      <c r="AO61" s="35">
        <f t="shared" si="50"/>
        <v>-2.0749288447100304E+16</v>
      </c>
      <c r="AP61" s="35">
        <f t="shared" si="51"/>
        <v>6.7</v>
      </c>
      <c r="AQ61" s="35">
        <f t="shared" si="52"/>
        <v>-1.3902023259557205E+17</v>
      </c>
      <c r="AR61" s="35">
        <f t="shared" si="53"/>
        <v>41</v>
      </c>
      <c r="AS61" s="35">
        <f t="shared" si="54"/>
        <v>-5.6998295364184535E+18</v>
      </c>
      <c r="AT61" s="35">
        <f t="shared" si="55"/>
        <v>63.5</v>
      </c>
      <c r="AU61" s="35">
        <f t="shared" si="56"/>
        <v>-3.6193917556257181E+20</v>
      </c>
      <c r="AV61" s="35">
        <v>8</v>
      </c>
    </row>
    <row r="62" spans="1:48" ht="12">
      <c r="A62" s="24">
        <v>5</v>
      </c>
      <c r="B62" s="25" t="s">
        <v>41</v>
      </c>
      <c r="C62" s="26">
        <v>25.893999999999998</v>
      </c>
      <c r="D62" s="35">
        <f t="shared" si="13"/>
        <v>37.271999999999998</v>
      </c>
      <c r="E62" s="35">
        <f t="shared" si="14"/>
        <v>965.1211679999999</v>
      </c>
      <c r="F62" s="52">
        <f t="shared" si="15"/>
        <v>62.1</v>
      </c>
      <c r="G62" s="35">
        <f t="shared" si="16"/>
        <v>59934.024532799995</v>
      </c>
      <c r="H62" s="26">
        <f t="shared" si="17"/>
        <v>1.5980000000000001</v>
      </c>
      <c r="I62" s="35">
        <f t="shared" si="18"/>
        <v>37505.647392240295</v>
      </c>
      <c r="J62" s="26">
        <f t="shared" si="19"/>
        <v>116.1</v>
      </c>
      <c r="K62" s="35">
        <f t="shared" si="20"/>
        <v>323.04605850336173</v>
      </c>
      <c r="L62" s="35">
        <f t="shared" si="21"/>
        <v>7.7</v>
      </c>
      <c r="M62" s="35">
        <f t="shared" si="22"/>
        <v>41.95403357186516</v>
      </c>
      <c r="N62" s="26">
        <f t="shared" si="23"/>
        <v>-0.3</v>
      </c>
      <c r="O62" s="35">
        <f t="shared" si="24"/>
        <v>-12.586210071559547</v>
      </c>
      <c r="P62" s="52">
        <f t="shared" si="25"/>
        <v>-135.9</v>
      </c>
      <c r="Q62" s="35">
        <f t="shared" si="26"/>
        <v>1710.4659487249426</v>
      </c>
      <c r="R62" s="52">
        <f t="shared" si="27"/>
        <v>61.1</v>
      </c>
      <c r="S62" s="35">
        <f t="shared" si="28"/>
        <v>104509.46946709399</v>
      </c>
      <c r="T62" s="52">
        <f t="shared" si="29"/>
        <v>14.936</v>
      </c>
      <c r="U62" s="35">
        <f t="shared" si="30"/>
        <v>6997.1524817283071</v>
      </c>
      <c r="V62" s="52">
        <f t="shared" si="31"/>
        <v>-4.5</v>
      </c>
      <c r="W62" s="35">
        <f t="shared" si="32"/>
        <v>-31487.186167777381</v>
      </c>
      <c r="X62" s="52">
        <f t="shared" si="33"/>
        <v>885.6</v>
      </c>
      <c r="Y62" s="35">
        <f t="shared" si="34"/>
        <v>-27885052.07018365</v>
      </c>
      <c r="Z62" s="52">
        <f t="shared" si="35"/>
        <v>71.7</v>
      </c>
      <c r="AA62" s="35">
        <f t="shared" si="36"/>
        <v>-1999358233.4321678</v>
      </c>
      <c r="AB62" s="35">
        <f t="shared" si="37"/>
        <v>6.3</v>
      </c>
      <c r="AC62" s="35">
        <f t="shared" si="38"/>
        <v>-12595956870.622656</v>
      </c>
      <c r="AD62" s="35">
        <f t="shared" si="39"/>
        <v>5072.8</v>
      </c>
      <c r="AE62" s="35">
        <f t="shared" si="40"/>
        <v>-63896770013294.609</v>
      </c>
      <c r="AF62" s="35">
        <f t="shared" si="41"/>
        <v>-1.3</v>
      </c>
      <c r="AG62" s="35">
        <f t="shared" si="42"/>
        <v>49151361548688.156</v>
      </c>
      <c r="AH62" s="35">
        <f t="shared" si="43"/>
        <v>9038</v>
      </c>
      <c r="AI62" s="35">
        <f t="shared" si="44"/>
        <v>5438300680.3151312</v>
      </c>
      <c r="AJ62" s="35">
        <f t="shared" si="45"/>
        <v>7.8</v>
      </c>
      <c r="AK62" s="35">
        <f t="shared" si="46"/>
        <v>697218035.93783736</v>
      </c>
      <c r="AL62" s="35">
        <f t="shared" si="47"/>
        <v>19.2</v>
      </c>
      <c r="AM62" s="35">
        <f t="shared" si="48"/>
        <v>36313439.371762365</v>
      </c>
      <c r="AN62" s="35">
        <f t="shared" si="49"/>
        <v>6.5</v>
      </c>
      <c r="AO62" s="35">
        <f t="shared" si="50"/>
        <v>5586682.9802711327</v>
      </c>
      <c r="AP62" s="35">
        <f t="shared" si="51"/>
        <v>-9.8000000000000007</v>
      </c>
      <c r="AQ62" s="35">
        <f t="shared" si="52"/>
        <v>-54749493.206657104</v>
      </c>
      <c r="AR62" s="35">
        <f t="shared" si="53"/>
        <v>49.5</v>
      </c>
      <c r="AS62" s="35">
        <f t="shared" si="54"/>
        <v>-2710099913.7295265</v>
      </c>
      <c r="AT62" s="35">
        <f t="shared" si="55"/>
        <v>78.2</v>
      </c>
      <c r="AU62" s="35">
        <f t="shared" si="56"/>
        <v>-211929813253.64899</v>
      </c>
      <c r="AV62" s="35">
        <v>4</v>
      </c>
    </row>
    <row r="63" spans="1:48" ht="12">
      <c r="A63" s="24">
        <v>6</v>
      </c>
      <c r="B63" s="25" t="s">
        <v>42</v>
      </c>
      <c r="C63" s="26">
        <v>17.099</v>
      </c>
      <c r="D63" s="35">
        <f t="shared" si="13"/>
        <v>65.013999999999996</v>
      </c>
      <c r="E63" s="35">
        <f t="shared" si="14"/>
        <v>1111.6743859999999</v>
      </c>
      <c r="F63" s="52">
        <f t="shared" si="15"/>
        <v>64.2</v>
      </c>
      <c r="G63" s="35">
        <f t="shared" si="16"/>
        <v>71369.495581199997</v>
      </c>
      <c r="H63" s="26">
        <f t="shared" si="17"/>
        <v>2.9249999999999998</v>
      </c>
      <c r="I63" s="35">
        <f t="shared" si="18"/>
        <v>24399.827549128204</v>
      </c>
      <c r="J63" s="26">
        <f t="shared" si="19"/>
        <v>109.3</v>
      </c>
      <c r="K63" s="35">
        <f t="shared" si="20"/>
        <v>223.23721453914186</v>
      </c>
      <c r="L63" s="35">
        <f t="shared" si="21"/>
        <v>4.9000000000000004</v>
      </c>
      <c r="M63" s="35">
        <f t="shared" si="22"/>
        <v>45.558615212069761</v>
      </c>
      <c r="N63" s="26">
        <f t="shared" si="23"/>
        <v>-1.4</v>
      </c>
      <c r="O63" s="35">
        <f t="shared" si="24"/>
        <v>-63.782061296897659</v>
      </c>
      <c r="P63" s="52">
        <f t="shared" si="25"/>
        <v>40.299999999999997</v>
      </c>
      <c r="Q63" s="35">
        <f t="shared" si="26"/>
        <v>-2570.4170702649753</v>
      </c>
      <c r="R63" s="52">
        <f t="shared" si="27"/>
        <v>84.2</v>
      </c>
      <c r="S63" s="35">
        <f t="shared" si="28"/>
        <v>-216429.11731631093</v>
      </c>
      <c r="T63" s="52">
        <f t="shared" si="29"/>
        <v>13.246</v>
      </c>
      <c r="U63" s="35">
        <f t="shared" si="30"/>
        <v>-16339.205595373012</v>
      </c>
      <c r="V63" s="52">
        <f t="shared" si="31"/>
        <v>-3.5</v>
      </c>
      <c r="W63" s="35">
        <f>U63*V63</f>
        <v>57187.219583805541</v>
      </c>
      <c r="X63" s="52">
        <f t="shared" si="33"/>
        <v>1278.5</v>
      </c>
      <c r="Y63" s="35">
        <f t="shared" si="34"/>
        <v>73113860.237895384</v>
      </c>
      <c r="Z63" s="52">
        <f t="shared" si="35"/>
        <v>98.9</v>
      </c>
      <c r="AA63" s="35">
        <f t="shared" si="36"/>
        <v>7230960777.527854</v>
      </c>
      <c r="AB63" s="35">
        <f t="shared" si="37"/>
        <v>5.8</v>
      </c>
      <c r="AC63" s="35">
        <f t="shared" si="38"/>
        <v>41939572509.661552</v>
      </c>
      <c r="AD63" s="35">
        <f t="shared" si="39"/>
        <v>5483.6</v>
      </c>
      <c r="AE63" s="35">
        <f t="shared" si="40"/>
        <v>229979839813980.09</v>
      </c>
      <c r="AF63" s="35">
        <f t="shared" si="41"/>
        <v>-3.2</v>
      </c>
      <c r="AG63" s="35">
        <f t="shared" si="42"/>
        <v>-71868699941868.781</v>
      </c>
      <c r="AH63" s="35">
        <f t="shared" si="43"/>
        <v>13333.1</v>
      </c>
      <c r="AI63" s="35">
        <f t="shared" si="44"/>
        <v>-5390246824.9595957</v>
      </c>
      <c r="AJ63" s="35">
        <f t="shared" si="45"/>
        <v>6.6</v>
      </c>
      <c r="AK63" s="35">
        <f t="shared" si="46"/>
        <v>-816704064.38781762</v>
      </c>
      <c r="AL63" s="35">
        <f t="shared" si="47"/>
        <v>18.600000000000001</v>
      </c>
      <c r="AM63" s="35">
        <f t="shared" si="48"/>
        <v>-43908820.666011699</v>
      </c>
      <c r="AN63" s="35">
        <f t="shared" si="49"/>
        <v>5.3</v>
      </c>
      <c r="AO63" s="35">
        <f t="shared" si="50"/>
        <v>-8284683.1445305096</v>
      </c>
      <c r="AP63" s="35">
        <f t="shared" si="51"/>
        <v>-3.2</v>
      </c>
      <c r="AQ63" s="35">
        <f t="shared" si="52"/>
        <v>26510986.062497631</v>
      </c>
      <c r="AR63" s="35">
        <f t="shared" si="53"/>
        <v>71.8</v>
      </c>
      <c r="AS63" s="35">
        <f t="shared" si="54"/>
        <v>1903488799.2873299</v>
      </c>
      <c r="AT63" s="35">
        <f t="shared" si="55"/>
        <v>56.8</v>
      </c>
      <c r="AU63" s="35">
        <f t="shared" si="56"/>
        <v>108118163799.52034</v>
      </c>
      <c r="AV63" s="35">
        <v>2</v>
      </c>
    </row>
    <row r="64" spans="1:48" ht="12">
      <c r="A64" s="24">
        <v>7</v>
      </c>
      <c r="B64" s="25" t="s">
        <v>43</v>
      </c>
      <c r="C64" s="26">
        <v>21.08</v>
      </c>
      <c r="D64" s="35">
        <f t="shared" si="13"/>
        <v>800.93399999999997</v>
      </c>
      <c r="E64" s="35">
        <f t="shared" si="14"/>
        <v>16883.688719999998</v>
      </c>
      <c r="F64" s="52">
        <f t="shared" si="15"/>
        <v>61.2</v>
      </c>
      <c r="G64" s="35">
        <f t="shared" si="16"/>
        <v>1033281.7496639999</v>
      </c>
      <c r="H64" s="26">
        <f t="shared" si="17"/>
        <v>2.4</v>
      </c>
      <c r="I64" s="35">
        <f t="shared" si="18"/>
        <v>430534.06235999998</v>
      </c>
      <c r="J64" s="26">
        <f t="shared" si="19"/>
        <v>100.6</v>
      </c>
      <c r="K64" s="35">
        <f t="shared" si="20"/>
        <v>4279.6626477137179</v>
      </c>
      <c r="L64" s="35">
        <f t="shared" si="21"/>
        <v>7.2</v>
      </c>
      <c r="M64" s="35">
        <f t="shared" si="22"/>
        <v>594.39758996023863</v>
      </c>
      <c r="N64" s="26">
        <f t="shared" si="23"/>
        <v>-4.5</v>
      </c>
      <c r="O64" s="35">
        <f t="shared" si="24"/>
        <v>-2674.7891548210737</v>
      </c>
      <c r="P64" s="52">
        <f t="shared" si="25"/>
        <v>-788.2</v>
      </c>
      <c r="Q64" s="35">
        <f t="shared" si="26"/>
        <v>2108268.8118299702</v>
      </c>
      <c r="R64" s="52">
        <f t="shared" si="27"/>
        <v>46.2</v>
      </c>
      <c r="S64" s="35">
        <f t="shared" si="28"/>
        <v>97402019.106544629</v>
      </c>
      <c r="T64" s="52">
        <f t="shared" si="29"/>
        <v>10.347</v>
      </c>
      <c r="U64" s="35">
        <f t="shared" si="30"/>
        <v>9413551.6677824128</v>
      </c>
      <c r="V64" s="52">
        <f t="shared" si="31"/>
        <v>0</v>
      </c>
      <c r="W64" s="35">
        <f t="shared" si="32"/>
        <v>0</v>
      </c>
      <c r="X64" s="52">
        <f t="shared" si="33"/>
        <v>15590.7</v>
      </c>
      <c r="Y64" s="35">
        <f t="shared" si="34"/>
        <v>0</v>
      </c>
      <c r="Z64" s="52">
        <f t="shared" si="35"/>
        <v>89</v>
      </c>
      <c r="AA64" s="35">
        <f t="shared" si="36"/>
        <v>0</v>
      </c>
      <c r="AB64" s="35">
        <f t="shared" si="37"/>
        <v>5.9</v>
      </c>
      <c r="AC64" s="35">
        <f t="shared" si="38"/>
        <v>0</v>
      </c>
      <c r="AD64" s="35">
        <f t="shared" si="39"/>
        <v>72981.600000000006</v>
      </c>
      <c r="AE64" s="35">
        <f t="shared" si="40"/>
        <v>0</v>
      </c>
      <c r="AF64" s="35">
        <f t="shared" si="41"/>
        <v>-3.9</v>
      </c>
      <c r="AG64" s="35">
        <f t="shared" si="42"/>
        <v>0</v>
      </c>
      <c r="AH64" s="35">
        <f t="shared" si="43"/>
        <v>217691</v>
      </c>
      <c r="AI64" s="35">
        <f t="shared" si="44"/>
        <v>0</v>
      </c>
      <c r="AJ64" s="35">
        <f t="shared" si="45"/>
        <v>4.0999999999999996</v>
      </c>
      <c r="AK64" s="35">
        <f t="shared" si="46"/>
        <v>0</v>
      </c>
      <c r="AL64" s="35">
        <f t="shared" si="47"/>
        <v>17.100000000000001</v>
      </c>
      <c r="AM64" s="35">
        <f t="shared" si="48"/>
        <v>0</v>
      </c>
      <c r="AN64" s="35">
        <f t="shared" si="49"/>
        <v>4.9000000000000004</v>
      </c>
      <c r="AO64" s="35">
        <f t="shared" si="50"/>
        <v>0</v>
      </c>
      <c r="AP64" s="35">
        <f t="shared" si="51"/>
        <v>-1.4</v>
      </c>
      <c r="AQ64" s="35">
        <f t="shared" si="52"/>
        <v>0</v>
      </c>
      <c r="AR64" s="35">
        <f t="shared" si="53"/>
        <v>39.200000000000003</v>
      </c>
      <c r="AS64" s="35">
        <f t="shared" si="54"/>
        <v>0</v>
      </c>
      <c r="AT64" s="35">
        <f t="shared" si="55"/>
        <v>67.2</v>
      </c>
      <c r="AU64" s="35">
        <f t="shared" si="56"/>
        <v>0</v>
      </c>
      <c r="AV64" s="35">
        <v>3</v>
      </c>
    </row>
    <row r="65" spans="1:48" ht="12">
      <c r="A65" s="27">
        <v>8</v>
      </c>
      <c r="B65" s="28" t="s">
        <v>44</v>
      </c>
      <c r="C65" s="29">
        <v>18.539000000000001</v>
      </c>
      <c r="D65" s="36">
        <f t="shared" si="13"/>
        <v>392.95600000000002</v>
      </c>
      <c r="E65" s="36">
        <f t="shared" si="14"/>
        <v>7285.0112840000011</v>
      </c>
      <c r="F65" s="53">
        <f t="shared" si="15"/>
        <v>48.2</v>
      </c>
      <c r="G65" s="36">
        <f t="shared" si="16"/>
        <v>351137.54388880008</v>
      </c>
      <c r="H65" s="29">
        <f t="shared" si="17"/>
        <v>1.038</v>
      </c>
      <c r="I65" s="36">
        <f t="shared" si="18"/>
        <v>338282.79758073227</v>
      </c>
      <c r="J65" s="29">
        <f t="shared" si="19"/>
        <v>100.8</v>
      </c>
      <c r="K65" s="36">
        <f t="shared" si="20"/>
        <v>3355.980134729487</v>
      </c>
      <c r="L65" s="36">
        <f t="shared" si="21"/>
        <v>18.3</v>
      </c>
      <c r="M65" s="36">
        <f t="shared" si="22"/>
        <v>183.38689260816867</v>
      </c>
      <c r="N65" s="29">
        <f t="shared" si="23"/>
        <v>7</v>
      </c>
      <c r="O65" s="36">
        <f t="shared" si="24"/>
        <v>1283.7082482571807</v>
      </c>
      <c r="P65" s="53">
        <f t="shared" si="25"/>
        <v>459.9</v>
      </c>
      <c r="Q65" s="36">
        <f t="shared" si="26"/>
        <v>590377.42337347742</v>
      </c>
      <c r="R65" s="53">
        <f t="shared" si="27"/>
        <v>48.7</v>
      </c>
      <c r="S65" s="36">
        <f t="shared" si="28"/>
        <v>28751380.518288352</v>
      </c>
      <c r="T65" s="53">
        <f t="shared" si="29"/>
        <v>7.9</v>
      </c>
      <c r="U65" s="36">
        <f t="shared" si="30"/>
        <v>3639415.2554795379</v>
      </c>
      <c r="V65" s="53">
        <f t="shared" si="31"/>
        <v>2.2000000000000002</v>
      </c>
      <c r="W65" s="36">
        <f t="shared" si="32"/>
        <v>8006713.5620549843</v>
      </c>
      <c r="X65" s="53">
        <f t="shared" si="33"/>
        <v>4657.1000000000004</v>
      </c>
      <c r="Y65" s="36">
        <f t="shared" si="34"/>
        <v>37288065729.846268</v>
      </c>
      <c r="Z65" s="53">
        <f t="shared" si="35"/>
        <v>1464.9</v>
      </c>
      <c r="AA65" s="36">
        <f t="shared" si="36"/>
        <v>54623287487651.805</v>
      </c>
      <c r="AB65" s="36">
        <f t="shared" si="37"/>
        <v>12.9</v>
      </c>
      <c r="AC65" s="36">
        <f t="shared" si="38"/>
        <v>704640408590708.25</v>
      </c>
      <c r="AD65" s="36">
        <f t="shared" si="39"/>
        <v>77454.899999999994</v>
      </c>
      <c r="AE65" s="36">
        <f t="shared" si="40"/>
        <v>5.4577852383352447E+19</v>
      </c>
      <c r="AF65" s="36">
        <f t="shared" si="41"/>
        <v>-0.2</v>
      </c>
      <c r="AG65" s="36">
        <f t="shared" si="42"/>
        <v>-2.7288926191676221E+20</v>
      </c>
      <c r="AH65" s="36">
        <f t="shared" si="43"/>
        <v>158000.29999999999</v>
      </c>
      <c r="AI65" s="36">
        <f t="shared" si="44"/>
        <v>-1727143947934037</v>
      </c>
      <c r="AJ65" s="36">
        <f t="shared" si="45"/>
        <v>1.5</v>
      </c>
      <c r="AK65" s="36">
        <f t="shared" si="46"/>
        <v>-1151429298622691.2</v>
      </c>
      <c r="AL65" s="36">
        <f t="shared" si="47"/>
        <v>14.1</v>
      </c>
      <c r="AM65" s="36">
        <f t="shared" si="48"/>
        <v>-81661652384588.031</v>
      </c>
      <c r="AN65" s="36">
        <f t="shared" si="49"/>
        <v>3.7</v>
      </c>
      <c r="AO65" s="36">
        <f t="shared" si="50"/>
        <v>-22070716860699.469</v>
      </c>
      <c r="AP65" s="36">
        <f t="shared" si="51"/>
        <v>2.1</v>
      </c>
      <c r="AQ65" s="36">
        <f t="shared" si="52"/>
        <v>-46348505407468.883</v>
      </c>
      <c r="AR65" s="36">
        <f t="shared" si="53"/>
        <v>32</v>
      </c>
      <c r="AS65" s="36">
        <f t="shared" si="54"/>
        <v>-1483152173039004.2</v>
      </c>
      <c r="AT65" s="36">
        <f t="shared" si="55"/>
        <v>67.099999999999994</v>
      </c>
      <c r="AU65" s="36">
        <f t="shared" si="56"/>
        <v>-9.9519510810917184E+16</v>
      </c>
      <c r="AV65" s="36">
        <v>7</v>
      </c>
    </row>
    <row r="66" spans="1:48">
      <c r="AU66" s="54"/>
    </row>
    <row r="67" spans="1:48">
      <c r="A67" s="39" t="s">
        <v>63</v>
      </c>
      <c r="B67" s="40" t="s">
        <v>64</v>
      </c>
    </row>
    <row r="68" spans="1:48" ht="24">
      <c r="A68" s="17"/>
      <c r="B68" s="55" t="s">
        <v>65</v>
      </c>
      <c r="C68" s="56" t="s">
        <v>66</v>
      </c>
      <c r="D68" s="57" t="s">
        <v>67</v>
      </c>
      <c r="E68" s="58" t="s">
        <v>68</v>
      </c>
      <c r="F68" s="57" t="s">
        <v>69</v>
      </c>
      <c r="G68" s="59"/>
    </row>
    <row r="69" spans="1:48" ht="12">
      <c r="A69" s="24">
        <v>1</v>
      </c>
      <c r="B69" s="60" t="s">
        <v>37</v>
      </c>
      <c r="C69" s="45">
        <v>3</v>
      </c>
      <c r="D69" s="21">
        <v>2</v>
      </c>
      <c r="E69" s="61">
        <v>6</v>
      </c>
      <c r="F69" s="21">
        <v>3</v>
      </c>
      <c r="G69" s="62"/>
    </row>
    <row r="70" spans="1:48" ht="12">
      <c r="A70" s="24">
        <v>2</v>
      </c>
      <c r="B70" s="60" t="s">
        <v>38</v>
      </c>
      <c r="C70" s="63">
        <v>4</v>
      </c>
      <c r="D70" s="24">
        <v>5</v>
      </c>
      <c r="E70" s="64">
        <v>1</v>
      </c>
      <c r="F70" s="24">
        <v>4</v>
      </c>
      <c r="G70" s="62"/>
    </row>
    <row r="71" spans="1:48" ht="12">
      <c r="A71" s="24">
        <v>3</v>
      </c>
      <c r="B71" s="60" t="s">
        <v>39</v>
      </c>
      <c r="C71" s="63">
        <v>5</v>
      </c>
      <c r="D71" s="24">
        <v>6</v>
      </c>
      <c r="E71" s="64">
        <v>5</v>
      </c>
      <c r="F71" s="24">
        <v>5</v>
      </c>
      <c r="G71" s="62"/>
    </row>
    <row r="72" spans="1:48" ht="12">
      <c r="A72" s="24">
        <v>4</v>
      </c>
      <c r="B72" s="60" t="s">
        <v>40</v>
      </c>
      <c r="C72" s="63">
        <v>1</v>
      </c>
      <c r="D72" s="24">
        <v>1</v>
      </c>
      <c r="E72" s="64">
        <v>8</v>
      </c>
      <c r="F72" s="24">
        <v>1</v>
      </c>
      <c r="G72" s="62"/>
    </row>
    <row r="73" spans="1:48" ht="12">
      <c r="A73" s="24">
        <v>5</v>
      </c>
      <c r="B73" s="60" t="s">
        <v>41</v>
      </c>
      <c r="C73" s="63">
        <v>8</v>
      </c>
      <c r="D73" s="24">
        <v>8</v>
      </c>
      <c r="E73" s="64">
        <v>4</v>
      </c>
      <c r="F73" s="24">
        <v>8</v>
      </c>
      <c r="G73" s="62"/>
    </row>
    <row r="74" spans="1:48" ht="12">
      <c r="A74" s="24">
        <v>6</v>
      </c>
      <c r="B74" s="60" t="s">
        <v>42</v>
      </c>
      <c r="C74" s="63">
        <v>7</v>
      </c>
      <c r="D74" s="24">
        <v>4</v>
      </c>
      <c r="E74" s="64">
        <v>2</v>
      </c>
      <c r="F74" s="24">
        <v>7</v>
      </c>
      <c r="G74" s="62"/>
    </row>
    <row r="75" spans="1:48" ht="12">
      <c r="A75" s="24">
        <v>7</v>
      </c>
      <c r="B75" s="60" t="s">
        <v>43</v>
      </c>
      <c r="C75" s="63">
        <v>6</v>
      </c>
      <c r="D75" s="24">
        <v>7</v>
      </c>
      <c r="E75" s="64">
        <v>3</v>
      </c>
      <c r="F75" s="24">
        <v>6</v>
      </c>
      <c r="G75" s="62"/>
    </row>
    <row r="76" spans="1:48" ht="12">
      <c r="A76" s="27">
        <v>8</v>
      </c>
      <c r="B76" s="65" t="s">
        <v>44</v>
      </c>
      <c r="C76" s="66">
        <v>2</v>
      </c>
      <c r="D76" s="27">
        <v>3</v>
      </c>
      <c r="E76" s="67">
        <v>7</v>
      </c>
      <c r="F76" s="27">
        <v>2</v>
      </c>
      <c r="G76" s="62"/>
    </row>
  </sheetData>
  <mergeCells count="10">
    <mergeCell ref="C2:N2"/>
    <mergeCell ref="O2:Y2"/>
    <mergeCell ref="AV56:AV57"/>
    <mergeCell ref="C3:E3"/>
    <mergeCell ref="F3:H3"/>
    <mergeCell ref="I3:K3"/>
    <mergeCell ref="L3:N3"/>
    <mergeCell ref="O3:S3"/>
    <mergeCell ref="T3:V3"/>
    <mergeCell ref="W3:Y3"/>
  </mergeCells>
  <pageMargins left="0.7" right="0.7" top="0.75" bottom="0.75" header="0.3" footer="0.3"/>
  <ignoredErrors>
    <ignoredError sqref="F58:AU65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TEVA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tsviderske</dc:creator>
  <cp:lastModifiedBy>tsviderske</cp:lastModifiedBy>
  <dcterms:created xsi:type="dcterms:W3CDTF">2014-12-28T14:23:32Z</dcterms:created>
  <dcterms:modified xsi:type="dcterms:W3CDTF">2014-12-28T14:25:39Z</dcterms:modified>
</cp:coreProperties>
</file>